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480" yWindow="570" windowWidth="25440" windowHeight="11700"/>
  </bookViews>
  <sheets>
    <sheet name="Приложение 2" sheetId="1" r:id="rId1"/>
  </sheets>
  <definedNames>
    <definedName name="Print_Titles_0" localSheetId="0">'Приложение 2'!$6:$11</definedName>
    <definedName name="Print_Titles_0_0" localSheetId="0">'Приложение 2'!$6:$11</definedName>
    <definedName name="_xlnm.Print_Titles" localSheetId="0">'Приложение 2'!$10:$10</definedName>
    <definedName name="_xlnm.Print_Area" localSheetId="0">'Приложение 2'!$A$1:$S$414</definedName>
  </definedNames>
  <calcPr calcId="145621"/>
</workbook>
</file>

<file path=xl/calcChain.xml><?xml version="1.0" encoding="utf-8"?>
<calcChain xmlns="http://schemas.openxmlformats.org/spreadsheetml/2006/main">
  <c r="G405" i="1" l="1"/>
  <c r="F405" i="1"/>
  <c r="G404" i="1"/>
  <c r="F404" i="1"/>
  <c r="G403" i="1"/>
  <c r="F403" i="1"/>
  <c r="G402" i="1"/>
  <c r="F402" i="1"/>
  <c r="S401" i="1"/>
  <c r="S396" i="1" s="1"/>
  <c r="R401" i="1"/>
  <c r="R396" i="1" s="1"/>
  <c r="Q401" i="1"/>
  <c r="Q396" i="1" s="1"/>
  <c r="P401" i="1"/>
  <c r="P396" i="1" s="1"/>
  <c r="O401" i="1"/>
  <c r="O396" i="1" s="1"/>
  <c r="N401" i="1"/>
  <c r="N396" i="1" s="1"/>
  <c r="M401" i="1"/>
  <c r="M396" i="1" s="1"/>
  <c r="L401" i="1"/>
  <c r="L396" i="1" s="1"/>
  <c r="K401" i="1"/>
  <c r="K396" i="1" s="1"/>
  <c r="J401" i="1"/>
  <c r="J396" i="1" s="1"/>
  <c r="I401" i="1"/>
  <c r="I396" i="1" s="1"/>
  <c r="H401" i="1"/>
  <c r="H396" i="1" s="1"/>
  <c r="S400" i="1"/>
  <c r="R400" i="1"/>
  <c r="Q400" i="1"/>
  <c r="P400" i="1"/>
  <c r="O400" i="1"/>
  <c r="N400" i="1"/>
  <c r="M400" i="1"/>
  <c r="L400" i="1"/>
  <c r="K400" i="1"/>
  <c r="J400" i="1"/>
  <c r="I400" i="1"/>
  <c r="H400" i="1"/>
  <c r="S399" i="1"/>
  <c r="R399" i="1"/>
  <c r="Q399" i="1"/>
  <c r="P399" i="1"/>
  <c r="O399" i="1"/>
  <c r="N399" i="1"/>
  <c r="M399" i="1"/>
  <c r="L399" i="1"/>
  <c r="K399" i="1"/>
  <c r="J399" i="1"/>
  <c r="I399" i="1"/>
  <c r="G399" i="1" s="1"/>
  <c r="H399" i="1"/>
  <c r="F399" i="1" s="1"/>
  <c r="S398" i="1"/>
  <c r="R398" i="1"/>
  <c r="Q398" i="1"/>
  <c r="P398" i="1"/>
  <c r="O398" i="1"/>
  <c r="N398" i="1"/>
  <c r="M398" i="1"/>
  <c r="L398" i="1"/>
  <c r="K398" i="1"/>
  <c r="J398" i="1"/>
  <c r="I398" i="1"/>
  <c r="G398" i="1" s="1"/>
  <c r="H398" i="1"/>
  <c r="S397" i="1"/>
  <c r="R397" i="1"/>
  <c r="Q397" i="1"/>
  <c r="P397" i="1"/>
  <c r="O397" i="1"/>
  <c r="N397" i="1"/>
  <c r="M397" i="1"/>
  <c r="L397" i="1"/>
  <c r="K397" i="1"/>
  <c r="J397" i="1"/>
  <c r="I397" i="1"/>
  <c r="G397" i="1" s="1"/>
  <c r="H397" i="1"/>
  <c r="G395" i="1"/>
  <c r="F395" i="1"/>
  <c r="G394" i="1"/>
  <c r="F394" i="1"/>
  <c r="G393" i="1"/>
  <c r="F393" i="1"/>
  <c r="G392" i="1"/>
  <c r="F392" i="1"/>
  <c r="S391" i="1"/>
  <c r="S386" i="1" s="1"/>
  <c r="R391" i="1"/>
  <c r="R386" i="1" s="1"/>
  <c r="Q391" i="1"/>
  <c r="Q386" i="1" s="1"/>
  <c r="P391" i="1"/>
  <c r="O391" i="1"/>
  <c r="O386" i="1" s="1"/>
  <c r="N391" i="1"/>
  <c r="N386" i="1" s="1"/>
  <c r="M391" i="1"/>
  <c r="M386" i="1" s="1"/>
  <c r="L391" i="1"/>
  <c r="L386" i="1" s="1"/>
  <c r="K391" i="1"/>
  <c r="K386" i="1" s="1"/>
  <c r="J391" i="1"/>
  <c r="J386" i="1" s="1"/>
  <c r="I391" i="1"/>
  <c r="I386" i="1" s="1"/>
  <c r="H391" i="1"/>
  <c r="H386" i="1" s="1"/>
  <c r="S390" i="1"/>
  <c r="R390" i="1"/>
  <c r="Q390" i="1"/>
  <c r="P390" i="1"/>
  <c r="O390" i="1"/>
  <c r="N390" i="1"/>
  <c r="M390" i="1"/>
  <c r="L390" i="1"/>
  <c r="K390" i="1"/>
  <c r="J390" i="1"/>
  <c r="I390" i="1"/>
  <c r="H390" i="1"/>
  <c r="S389" i="1"/>
  <c r="R389" i="1"/>
  <c r="Q389" i="1"/>
  <c r="P389" i="1"/>
  <c r="O389" i="1"/>
  <c r="N389" i="1"/>
  <c r="M389" i="1"/>
  <c r="L389" i="1"/>
  <c r="K389" i="1"/>
  <c r="J389" i="1"/>
  <c r="I389" i="1"/>
  <c r="G389" i="1" s="1"/>
  <c r="H389" i="1"/>
  <c r="S388" i="1"/>
  <c r="R388" i="1"/>
  <c r="Q388" i="1"/>
  <c r="P388" i="1"/>
  <c r="O388" i="1"/>
  <c r="N388" i="1"/>
  <c r="M388" i="1"/>
  <c r="L388" i="1"/>
  <c r="K388" i="1"/>
  <c r="J388" i="1"/>
  <c r="I388" i="1"/>
  <c r="H388" i="1"/>
  <c r="S387" i="1"/>
  <c r="R387" i="1"/>
  <c r="Q387" i="1"/>
  <c r="P387" i="1"/>
  <c r="O387" i="1"/>
  <c r="N387" i="1"/>
  <c r="M387" i="1"/>
  <c r="L387" i="1"/>
  <c r="K387" i="1"/>
  <c r="J387" i="1"/>
  <c r="I387" i="1"/>
  <c r="H387" i="1"/>
  <c r="P386" i="1"/>
  <c r="G385" i="1"/>
  <c r="F385" i="1"/>
  <c r="G384" i="1"/>
  <c r="F384" i="1"/>
  <c r="G383" i="1"/>
  <c r="F383" i="1"/>
  <c r="G382" i="1"/>
  <c r="F382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0" i="1"/>
  <c r="F380" i="1"/>
  <c r="G379" i="1"/>
  <c r="F379" i="1"/>
  <c r="G378" i="1"/>
  <c r="F378" i="1"/>
  <c r="G377" i="1"/>
  <c r="F377" i="1"/>
  <c r="S376" i="1"/>
  <c r="R376" i="1"/>
  <c r="R371" i="1" s="1"/>
  <c r="Q376" i="1"/>
  <c r="P376" i="1"/>
  <c r="P371" i="1" s="1"/>
  <c r="O376" i="1"/>
  <c r="O371" i="1" s="1"/>
  <c r="N376" i="1"/>
  <c r="N371" i="1" s="1"/>
  <c r="M376" i="1"/>
  <c r="L376" i="1"/>
  <c r="L371" i="1" s="1"/>
  <c r="K376" i="1"/>
  <c r="K371" i="1" s="1"/>
  <c r="J376" i="1"/>
  <c r="J371" i="1" s="1"/>
  <c r="I376" i="1"/>
  <c r="H376" i="1"/>
  <c r="H371" i="1" s="1"/>
  <c r="S375" i="1"/>
  <c r="R375" i="1"/>
  <c r="Q375" i="1"/>
  <c r="P375" i="1"/>
  <c r="O375" i="1"/>
  <c r="N375" i="1"/>
  <c r="M375" i="1"/>
  <c r="L375" i="1"/>
  <c r="K375" i="1"/>
  <c r="J375" i="1"/>
  <c r="I375" i="1"/>
  <c r="H375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S371" i="1"/>
  <c r="G370" i="1"/>
  <c r="F370" i="1"/>
  <c r="G369" i="1"/>
  <c r="F369" i="1"/>
  <c r="G368" i="1"/>
  <c r="F368" i="1"/>
  <c r="G367" i="1"/>
  <c r="F367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5" i="1"/>
  <c r="F365" i="1"/>
  <c r="G364" i="1"/>
  <c r="F364" i="1"/>
  <c r="G363" i="1"/>
  <c r="F363" i="1"/>
  <c r="G362" i="1"/>
  <c r="F362" i="1"/>
  <c r="S361" i="1"/>
  <c r="S356" i="1" s="1"/>
  <c r="R361" i="1"/>
  <c r="R356" i="1" s="1"/>
  <c r="Q361" i="1"/>
  <c r="Q356" i="1" s="1"/>
  <c r="P361" i="1"/>
  <c r="P356" i="1" s="1"/>
  <c r="O361" i="1"/>
  <c r="O356" i="1" s="1"/>
  <c r="N361" i="1"/>
  <c r="N356" i="1" s="1"/>
  <c r="M361" i="1"/>
  <c r="M356" i="1" s="1"/>
  <c r="L361" i="1"/>
  <c r="L356" i="1" s="1"/>
  <c r="K361" i="1"/>
  <c r="K356" i="1" s="1"/>
  <c r="J361" i="1"/>
  <c r="J356" i="1" s="1"/>
  <c r="I361" i="1"/>
  <c r="I356" i="1" s="1"/>
  <c r="H361" i="1"/>
  <c r="H356" i="1" s="1"/>
  <c r="G361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F359" i="1" s="1"/>
  <c r="S358" i="1"/>
  <c r="R358" i="1"/>
  <c r="Q358" i="1"/>
  <c r="P358" i="1"/>
  <c r="O358" i="1"/>
  <c r="N358" i="1"/>
  <c r="M358" i="1"/>
  <c r="L358" i="1"/>
  <c r="K358" i="1"/>
  <c r="J358" i="1"/>
  <c r="I358" i="1"/>
  <c r="H358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F357" i="1" s="1"/>
  <c r="G355" i="1"/>
  <c r="F355" i="1"/>
  <c r="G354" i="1"/>
  <c r="F354" i="1"/>
  <c r="G353" i="1"/>
  <c r="F353" i="1"/>
  <c r="F351" i="1" s="1"/>
  <c r="G352" i="1"/>
  <c r="G351" i="1" s="1"/>
  <c r="F352" i="1"/>
  <c r="S351" i="1"/>
  <c r="S346" i="1" s="1"/>
  <c r="R351" i="1"/>
  <c r="R346" i="1" s="1"/>
  <c r="Q351" i="1"/>
  <c r="Q346" i="1" s="1"/>
  <c r="P351" i="1"/>
  <c r="P346" i="1" s="1"/>
  <c r="O351" i="1"/>
  <c r="O346" i="1" s="1"/>
  <c r="N351" i="1"/>
  <c r="N346" i="1" s="1"/>
  <c r="M351" i="1"/>
  <c r="M346" i="1" s="1"/>
  <c r="L351" i="1"/>
  <c r="K351" i="1"/>
  <c r="K346" i="1" s="1"/>
  <c r="J351" i="1"/>
  <c r="J346" i="1" s="1"/>
  <c r="I351" i="1"/>
  <c r="I346" i="1" s="1"/>
  <c r="H351" i="1"/>
  <c r="H346" i="1" s="1"/>
  <c r="S350" i="1"/>
  <c r="R350" i="1"/>
  <c r="Q350" i="1"/>
  <c r="P350" i="1"/>
  <c r="O350" i="1"/>
  <c r="N350" i="1"/>
  <c r="M350" i="1"/>
  <c r="L350" i="1"/>
  <c r="K350" i="1"/>
  <c r="J350" i="1"/>
  <c r="I350" i="1"/>
  <c r="H350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L346" i="1"/>
  <c r="G345" i="1"/>
  <c r="F345" i="1"/>
  <c r="G344" i="1"/>
  <c r="F344" i="1"/>
  <c r="G343" i="1"/>
  <c r="F343" i="1"/>
  <c r="G342" i="1"/>
  <c r="F342" i="1"/>
  <c r="S341" i="1"/>
  <c r="S336" i="1" s="1"/>
  <c r="R341" i="1"/>
  <c r="R336" i="1" s="1"/>
  <c r="Q341" i="1"/>
  <c r="P341" i="1"/>
  <c r="P336" i="1" s="1"/>
  <c r="O341" i="1"/>
  <c r="O336" i="1" s="1"/>
  <c r="N341" i="1"/>
  <c r="N336" i="1" s="1"/>
  <c r="M341" i="1"/>
  <c r="M336" i="1" s="1"/>
  <c r="L341" i="1"/>
  <c r="L336" i="1" s="1"/>
  <c r="K341" i="1"/>
  <c r="K336" i="1" s="1"/>
  <c r="J341" i="1"/>
  <c r="J336" i="1" s="1"/>
  <c r="I341" i="1"/>
  <c r="I336" i="1" s="1"/>
  <c r="H341" i="1"/>
  <c r="H336" i="1" s="1"/>
  <c r="G341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F337" i="1" s="1"/>
  <c r="Q336" i="1"/>
  <c r="G335" i="1"/>
  <c r="F335" i="1"/>
  <c r="G334" i="1"/>
  <c r="F334" i="1"/>
  <c r="G333" i="1"/>
  <c r="F333" i="1"/>
  <c r="F331" i="1" s="1"/>
  <c r="G332" i="1"/>
  <c r="F332" i="1"/>
  <c r="S331" i="1"/>
  <c r="S326" i="1" s="1"/>
  <c r="R331" i="1"/>
  <c r="R326" i="1" s="1"/>
  <c r="Q331" i="1"/>
  <c r="Q326" i="1" s="1"/>
  <c r="P331" i="1"/>
  <c r="O331" i="1"/>
  <c r="O326" i="1" s="1"/>
  <c r="N331" i="1"/>
  <c r="N326" i="1" s="1"/>
  <c r="M331" i="1"/>
  <c r="M326" i="1" s="1"/>
  <c r="L331" i="1"/>
  <c r="K331" i="1"/>
  <c r="K326" i="1" s="1"/>
  <c r="J331" i="1"/>
  <c r="J326" i="1" s="1"/>
  <c r="I331" i="1"/>
  <c r="I326" i="1" s="1"/>
  <c r="H331" i="1"/>
  <c r="H326" i="1" s="1"/>
  <c r="S330" i="1"/>
  <c r="R330" i="1"/>
  <c r="Q330" i="1"/>
  <c r="P330" i="1"/>
  <c r="O330" i="1"/>
  <c r="N330" i="1"/>
  <c r="M330" i="1"/>
  <c r="L330" i="1"/>
  <c r="K330" i="1"/>
  <c r="J330" i="1"/>
  <c r="I330" i="1"/>
  <c r="H330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P326" i="1"/>
  <c r="L326" i="1"/>
  <c r="G325" i="1"/>
  <c r="F325" i="1"/>
  <c r="G324" i="1"/>
  <c r="F324" i="1"/>
  <c r="G323" i="1"/>
  <c r="F323" i="1"/>
  <c r="G322" i="1"/>
  <c r="G321" i="1" s="1"/>
  <c r="F322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0" i="1"/>
  <c r="F320" i="1"/>
  <c r="G319" i="1"/>
  <c r="F319" i="1"/>
  <c r="G318" i="1"/>
  <c r="F318" i="1"/>
  <c r="G317" i="1"/>
  <c r="F317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5" i="1"/>
  <c r="F315" i="1"/>
  <c r="G314" i="1"/>
  <c r="F314" i="1"/>
  <c r="G313" i="1"/>
  <c r="F313" i="1"/>
  <c r="G312" i="1"/>
  <c r="F312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0" i="1"/>
  <c r="F310" i="1"/>
  <c r="G309" i="1"/>
  <c r="F309" i="1"/>
  <c r="G308" i="1"/>
  <c r="F308" i="1"/>
  <c r="G307" i="1"/>
  <c r="F307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0" i="1"/>
  <c r="F300" i="1"/>
  <c r="G299" i="1"/>
  <c r="F299" i="1"/>
  <c r="G298" i="1"/>
  <c r="F298" i="1"/>
  <c r="G297" i="1"/>
  <c r="F297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5" i="1"/>
  <c r="F295" i="1"/>
  <c r="G294" i="1"/>
  <c r="F294" i="1"/>
  <c r="G293" i="1"/>
  <c r="F293" i="1"/>
  <c r="G292" i="1"/>
  <c r="F292" i="1"/>
  <c r="F291" i="1" s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0" i="1"/>
  <c r="F290" i="1"/>
  <c r="G289" i="1"/>
  <c r="F289" i="1"/>
  <c r="G288" i="1"/>
  <c r="F288" i="1"/>
  <c r="G287" i="1"/>
  <c r="F287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5" i="1"/>
  <c r="F285" i="1"/>
  <c r="G284" i="1"/>
  <c r="F284" i="1"/>
  <c r="G283" i="1"/>
  <c r="F283" i="1"/>
  <c r="G282" i="1"/>
  <c r="F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0" i="1"/>
  <c r="F280" i="1"/>
  <c r="G279" i="1"/>
  <c r="F279" i="1"/>
  <c r="G278" i="1"/>
  <c r="F278" i="1"/>
  <c r="G277" i="1"/>
  <c r="F277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0" i="1"/>
  <c r="F270" i="1"/>
  <c r="G269" i="1"/>
  <c r="F269" i="1"/>
  <c r="G268" i="1"/>
  <c r="F268" i="1"/>
  <c r="G267" i="1"/>
  <c r="F267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5" i="1"/>
  <c r="F265" i="1"/>
  <c r="G264" i="1"/>
  <c r="F264" i="1"/>
  <c r="G263" i="1"/>
  <c r="F263" i="1"/>
  <c r="G262" i="1"/>
  <c r="G261" i="1" s="1"/>
  <c r="F262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0" i="1"/>
  <c r="F260" i="1"/>
  <c r="G259" i="1"/>
  <c r="F259" i="1"/>
  <c r="G258" i="1"/>
  <c r="F258" i="1"/>
  <c r="G257" i="1"/>
  <c r="F257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5" i="1"/>
  <c r="F255" i="1"/>
  <c r="G254" i="1"/>
  <c r="F254" i="1"/>
  <c r="G253" i="1"/>
  <c r="F253" i="1"/>
  <c r="G252" i="1"/>
  <c r="G251" i="1" s="1"/>
  <c r="F252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0" i="1"/>
  <c r="F250" i="1"/>
  <c r="G249" i="1"/>
  <c r="F249" i="1"/>
  <c r="G248" i="1"/>
  <c r="F248" i="1"/>
  <c r="G247" i="1"/>
  <c r="F247" i="1"/>
  <c r="S246" i="1"/>
  <c r="R246" i="1"/>
  <c r="R241" i="1" s="1"/>
  <c r="Q246" i="1"/>
  <c r="P246" i="1"/>
  <c r="O246" i="1"/>
  <c r="N246" i="1"/>
  <c r="N241" i="1" s="1"/>
  <c r="M246" i="1"/>
  <c r="L246" i="1"/>
  <c r="K246" i="1"/>
  <c r="J246" i="1"/>
  <c r="I246" i="1"/>
  <c r="H246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0" i="1"/>
  <c r="F240" i="1"/>
  <c r="G239" i="1"/>
  <c r="F239" i="1"/>
  <c r="G238" i="1"/>
  <c r="F238" i="1"/>
  <c r="G237" i="1"/>
  <c r="F237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5" i="1"/>
  <c r="F235" i="1"/>
  <c r="G234" i="1"/>
  <c r="F234" i="1"/>
  <c r="G233" i="1"/>
  <c r="F233" i="1"/>
  <c r="G232" i="1"/>
  <c r="F232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0" i="1"/>
  <c r="F230" i="1"/>
  <c r="G229" i="1"/>
  <c r="F229" i="1"/>
  <c r="G228" i="1"/>
  <c r="F228" i="1"/>
  <c r="G227" i="1"/>
  <c r="F227" i="1"/>
  <c r="S226" i="1"/>
  <c r="S221" i="1" s="1"/>
  <c r="R226" i="1"/>
  <c r="R221" i="1" s="1"/>
  <c r="Q226" i="1"/>
  <c r="P226" i="1"/>
  <c r="O226" i="1"/>
  <c r="N226" i="1"/>
  <c r="N221" i="1" s="1"/>
  <c r="M226" i="1"/>
  <c r="L226" i="1"/>
  <c r="L221" i="1" s="1"/>
  <c r="K226" i="1"/>
  <c r="J226" i="1"/>
  <c r="J221" i="1" s="1"/>
  <c r="I226" i="1"/>
  <c r="H226" i="1"/>
  <c r="H221" i="1" s="1"/>
  <c r="S225" i="1"/>
  <c r="R225" i="1"/>
  <c r="Q225" i="1"/>
  <c r="P225" i="1"/>
  <c r="O225" i="1"/>
  <c r="N225" i="1"/>
  <c r="M225" i="1"/>
  <c r="L225" i="1"/>
  <c r="K225" i="1"/>
  <c r="J225" i="1"/>
  <c r="I225" i="1"/>
  <c r="H225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O221" i="1"/>
  <c r="K221" i="1"/>
  <c r="G220" i="1"/>
  <c r="F220" i="1"/>
  <c r="G219" i="1"/>
  <c r="F219" i="1"/>
  <c r="G218" i="1"/>
  <c r="F218" i="1"/>
  <c r="G217" i="1"/>
  <c r="F217" i="1"/>
  <c r="S216" i="1"/>
  <c r="S211" i="1" s="1"/>
  <c r="R216" i="1"/>
  <c r="R211" i="1" s="1"/>
  <c r="Q216" i="1"/>
  <c r="Q211" i="1" s="1"/>
  <c r="P216" i="1"/>
  <c r="P211" i="1" s="1"/>
  <c r="O216" i="1"/>
  <c r="N216" i="1"/>
  <c r="N211" i="1" s="1"/>
  <c r="M216" i="1"/>
  <c r="M211" i="1" s="1"/>
  <c r="L216" i="1"/>
  <c r="L211" i="1" s="1"/>
  <c r="K216" i="1"/>
  <c r="K211" i="1" s="1"/>
  <c r="J216" i="1"/>
  <c r="J211" i="1" s="1"/>
  <c r="I216" i="1"/>
  <c r="I211" i="1" s="1"/>
  <c r="H216" i="1"/>
  <c r="H211" i="1" s="1"/>
  <c r="S215" i="1"/>
  <c r="R215" i="1"/>
  <c r="Q215" i="1"/>
  <c r="P215" i="1"/>
  <c r="O215" i="1"/>
  <c r="N215" i="1"/>
  <c r="M215" i="1"/>
  <c r="L215" i="1"/>
  <c r="K215" i="1"/>
  <c r="J215" i="1"/>
  <c r="I215" i="1"/>
  <c r="H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O211" i="1"/>
  <c r="G210" i="1"/>
  <c r="F210" i="1"/>
  <c r="G209" i="1"/>
  <c r="F209" i="1"/>
  <c r="G208" i="1"/>
  <c r="F208" i="1"/>
  <c r="G207" i="1"/>
  <c r="F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5" i="1"/>
  <c r="F205" i="1"/>
  <c r="G204" i="1"/>
  <c r="F204" i="1"/>
  <c r="G203" i="1"/>
  <c r="F203" i="1"/>
  <c r="G202" i="1"/>
  <c r="G201" i="1" s="1"/>
  <c r="F202" i="1"/>
  <c r="S201" i="1"/>
  <c r="S196" i="1" s="1"/>
  <c r="R201" i="1"/>
  <c r="R196" i="1" s="1"/>
  <c r="Q201" i="1"/>
  <c r="Q196" i="1" s="1"/>
  <c r="P201" i="1"/>
  <c r="O201" i="1"/>
  <c r="O196" i="1" s="1"/>
  <c r="N201" i="1"/>
  <c r="N196" i="1" s="1"/>
  <c r="M201" i="1"/>
  <c r="M196" i="1" s="1"/>
  <c r="L201" i="1"/>
  <c r="L196" i="1" s="1"/>
  <c r="K201" i="1"/>
  <c r="K196" i="1" s="1"/>
  <c r="J201" i="1"/>
  <c r="J196" i="1" s="1"/>
  <c r="I201" i="1"/>
  <c r="I196" i="1" s="1"/>
  <c r="H201" i="1"/>
  <c r="H196" i="1" s="1"/>
  <c r="S200" i="1"/>
  <c r="R200" i="1"/>
  <c r="Q200" i="1"/>
  <c r="P200" i="1"/>
  <c r="O200" i="1"/>
  <c r="N200" i="1"/>
  <c r="M200" i="1"/>
  <c r="L200" i="1"/>
  <c r="K200" i="1"/>
  <c r="J200" i="1"/>
  <c r="I200" i="1"/>
  <c r="H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P196" i="1"/>
  <c r="G195" i="1"/>
  <c r="F195" i="1"/>
  <c r="G194" i="1"/>
  <c r="F194" i="1"/>
  <c r="G193" i="1"/>
  <c r="F193" i="1"/>
  <c r="G192" i="1"/>
  <c r="F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0" i="1"/>
  <c r="F190" i="1"/>
  <c r="G189" i="1"/>
  <c r="F189" i="1"/>
  <c r="G188" i="1"/>
  <c r="F188" i="1"/>
  <c r="G187" i="1"/>
  <c r="F187" i="1"/>
  <c r="S186" i="1"/>
  <c r="S181" i="1" s="1"/>
  <c r="R186" i="1"/>
  <c r="Q186" i="1"/>
  <c r="P186" i="1"/>
  <c r="O186" i="1"/>
  <c r="N186" i="1"/>
  <c r="M186" i="1"/>
  <c r="L186" i="1"/>
  <c r="K186" i="1"/>
  <c r="K181" i="1" s="1"/>
  <c r="J186" i="1"/>
  <c r="I186" i="1"/>
  <c r="H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O181" i="1"/>
  <c r="G180" i="1"/>
  <c r="F180" i="1"/>
  <c r="G179" i="1"/>
  <c r="F179" i="1"/>
  <c r="G178" i="1"/>
  <c r="F178" i="1"/>
  <c r="G177" i="1"/>
  <c r="F177" i="1"/>
  <c r="S176" i="1"/>
  <c r="S171" i="1" s="1"/>
  <c r="R176" i="1"/>
  <c r="Q176" i="1"/>
  <c r="Q171" i="1" s="1"/>
  <c r="P176" i="1"/>
  <c r="P171" i="1" s="1"/>
  <c r="O176" i="1"/>
  <c r="O171" i="1" s="1"/>
  <c r="N176" i="1"/>
  <c r="N171" i="1" s="1"/>
  <c r="M176" i="1"/>
  <c r="M171" i="1" s="1"/>
  <c r="L176" i="1"/>
  <c r="L171" i="1" s="1"/>
  <c r="K176" i="1"/>
  <c r="K171" i="1" s="1"/>
  <c r="J176" i="1"/>
  <c r="J171" i="1" s="1"/>
  <c r="I176" i="1"/>
  <c r="I171" i="1" s="1"/>
  <c r="H176" i="1"/>
  <c r="H171" i="1" s="1"/>
  <c r="S175" i="1"/>
  <c r="R175" i="1"/>
  <c r="Q175" i="1"/>
  <c r="P175" i="1"/>
  <c r="O175" i="1"/>
  <c r="N175" i="1"/>
  <c r="M175" i="1"/>
  <c r="L175" i="1"/>
  <c r="K175" i="1"/>
  <c r="J175" i="1"/>
  <c r="I175" i="1"/>
  <c r="H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R171" i="1"/>
  <c r="G170" i="1"/>
  <c r="F170" i="1"/>
  <c r="G169" i="1"/>
  <c r="F169" i="1"/>
  <c r="G168" i="1"/>
  <c r="F168" i="1"/>
  <c r="G167" i="1"/>
  <c r="F167" i="1"/>
  <c r="S166" i="1"/>
  <c r="S161" i="1" s="1"/>
  <c r="R166" i="1"/>
  <c r="R161" i="1" s="1"/>
  <c r="Q166" i="1"/>
  <c r="Q161" i="1" s="1"/>
  <c r="P166" i="1"/>
  <c r="P161" i="1" s="1"/>
  <c r="O166" i="1"/>
  <c r="O161" i="1" s="1"/>
  <c r="N166" i="1"/>
  <c r="N161" i="1" s="1"/>
  <c r="M166" i="1"/>
  <c r="M161" i="1" s="1"/>
  <c r="L166" i="1"/>
  <c r="L161" i="1" s="1"/>
  <c r="K166" i="1"/>
  <c r="K161" i="1" s="1"/>
  <c r="J166" i="1"/>
  <c r="J161" i="1" s="1"/>
  <c r="I166" i="1"/>
  <c r="I161" i="1" s="1"/>
  <c r="H166" i="1"/>
  <c r="H161" i="1" s="1"/>
  <c r="S165" i="1"/>
  <c r="R165" i="1"/>
  <c r="Q165" i="1"/>
  <c r="P165" i="1"/>
  <c r="O165" i="1"/>
  <c r="N165" i="1"/>
  <c r="M165" i="1"/>
  <c r="L165" i="1"/>
  <c r="K165" i="1"/>
  <c r="J165" i="1"/>
  <c r="I165" i="1"/>
  <c r="H165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F163" i="1" s="1"/>
  <c r="S162" i="1"/>
  <c r="R162" i="1"/>
  <c r="Q162" i="1"/>
  <c r="P162" i="1"/>
  <c r="O162" i="1"/>
  <c r="N162" i="1"/>
  <c r="M162" i="1"/>
  <c r="L162" i="1"/>
  <c r="K162" i="1"/>
  <c r="J162" i="1"/>
  <c r="I162" i="1"/>
  <c r="H162" i="1"/>
  <c r="F162" i="1" s="1"/>
  <c r="G160" i="1"/>
  <c r="F160" i="1"/>
  <c r="G159" i="1"/>
  <c r="F159" i="1"/>
  <c r="G158" i="1"/>
  <c r="F158" i="1"/>
  <c r="G157" i="1"/>
  <c r="F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5" i="1"/>
  <c r="F155" i="1"/>
  <c r="G154" i="1"/>
  <c r="F154" i="1"/>
  <c r="G153" i="1"/>
  <c r="F153" i="1"/>
  <c r="G152" i="1"/>
  <c r="F152" i="1"/>
  <c r="F151" i="1" s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0" i="1"/>
  <c r="F150" i="1"/>
  <c r="G149" i="1"/>
  <c r="F149" i="1"/>
  <c r="G148" i="1"/>
  <c r="F148" i="1"/>
  <c r="G147" i="1"/>
  <c r="F147" i="1"/>
  <c r="S146" i="1"/>
  <c r="R146" i="1"/>
  <c r="R141" i="1" s="1"/>
  <c r="Q146" i="1"/>
  <c r="P146" i="1"/>
  <c r="O146" i="1"/>
  <c r="N146" i="1"/>
  <c r="N141" i="1" s="1"/>
  <c r="M146" i="1"/>
  <c r="L146" i="1"/>
  <c r="K146" i="1"/>
  <c r="J146" i="1"/>
  <c r="J141" i="1" s="1"/>
  <c r="I146" i="1"/>
  <c r="H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S143" i="1"/>
  <c r="R143" i="1"/>
  <c r="Q143" i="1"/>
  <c r="P143" i="1"/>
  <c r="O143" i="1"/>
  <c r="N143" i="1"/>
  <c r="M143" i="1"/>
  <c r="L143" i="1"/>
  <c r="K143" i="1"/>
  <c r="J143" i="1"/>
  <c r="I143" i="1"/>
  <c r="G143" i="1" s="1"/>
  <c r="H143" i="1"/>
  <c r="S142" i="1"/>
  <c r="R142" i="1"/>
  <c r="Q142" i="1"/>
  <c r="P142" i="1"/>
  <c r="O142" i="1"/>
  <c r="N142" i="1"/>
  <c r="M142" i="1"/>
  <c r="L142" i="1"/>
  <c r="K142" i="1"/>
  <c r="J142" i="1"/>
  <c r="I142" i="1"/>
  <c r="G142" i="1" s="1"/>
  <c r="H142" i="1"/>
  <c r="G140" i="1"/>
  <c r="F140" i="1"/>
  <c r="G139" i="1"/>
  <c r="F139" i="1"/>
  <c r="G138" i="1"/>
  <c r="F138" i="1"/>
  <c r="G137" i="1"/>
  <c r="F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5" i="1"/>
  <c r="F135" i="1"/>
  <c r="G134" i="1"/>
  <c r="F134" i="1"/>
  <c r="G133" i="1"/>
  <c r="F133" i="1"/>
  <c r="G132" i="1"/>
  <c r="G131" i="1" s="1"/>
  <c r="F132" i="1"/>
  <c r="S131" i="1"/>
  <c r="S126" i="1" s="1"/>
  <c r="R131" i="1"/>
  <c r="R126" i="1" s="1"/>
  <c r="Q131" i="1"/>
  <c r="Q126" i="1" s="1"/>
  <c r="P131" i="1"/>
  <c r="O131" i="1"/>
  <c r="O126" i="1" s="1"/>
  <c r="N131" i="1"/>
  <c r="N126" i="1" s="1"/>
  <c r="M131" i="1"/>
  <c r="M126" i="1" s="1"/>
  <c r="L131" i="1"/>
  <c r="L126" i="1" s="1"/>
  <c r="K131" i="1"/>
  <c r="K126" i="1" s="1"/>
  <c r="J131" i="1"/>
  <c r="J126" i="1" s="1"/>
  <c r="I131" i="1"/>
  <c r="H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P126" i="1"/>
  <c r="I126" i="1"/>
  <c r="H126" i="1"/>
  <c r="G125" i="1"/>
  <c r="F125" i="1"/>
  <c r="G124" i="1"/>
  <c r="F124" i="1"/>
  <c r="G123" i="1"/>
  <c r="F123" i="1"/>
  <c r="G122" i="1"/>
  <c r="F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0" i="1"/>
  <c r="F120" i="1"/>
  <c r="G119" i="1"/>
  <c r="F119" i="1"/>
  <c r="G118" i="1"/>
  <c r="F118" i="1"/>
  <c r="G117" i="1"/>
  <c r="F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5" i="1"/>
  <c r="F115" i="1"/>
  <c r="G114" i="1"/>
  <c r="F114" i="1"/>
  <c r="G113" i="1"/>
  <c r="F113" i="1"/>
  <c r="G112" i="1"/>
  <c r="G111" i="1" s="1"/>
  <c r="F112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0" i="1"/>
  <c r="F110" i="1"/>
  <c r="G109" i="1"/>
  <c r="F109" i="1"/>
  <c r="G108" i="1"/>
  <c r="F108" i="1"/>
  <c r="G107" i="1"/>
  <c r="G106" i="1" s="1"/>
  <c r="F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5" i="1"/>
  <c r="F105" i="1"/>
  <c r="G104" i="1"/>
  <c r="F104" i="1"/>
  <c r="G103" i="1"/>
  <c r="F103" i="1"/>
  <c r="G102" i="1"/>
  <c r="F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0" i="1"/>
  <c r="F100" i="1"/>
  <c r="G99" i="1"/>
  <c r="F99" i="1"/>
  <c r="G98" i="1"/>
  <c r="F98" i="1"/>
  <c r="G97" i="1"/>
  <c r="F97" i="1"/>
  <c r="S96" i="1"/>
  <c r="R96" i="1"/>
  <c r="Q96" i="1"/>
  <c r="P96" i="1"/>
  <c r="O96" i="1"/>
  <c r="N96" i="1"/>
  <c r="M96" i="1"/>
  <c r="L96" i="1"/>
  <c r="K96" i="1"/>
  <c r="J96" i="1"/>
  <c r="I96" i="1"/>
  <c r="H96" i="1"/>
  <c r="G95" i="1"/>
  <c r="F95" i="1"/>
  <c r="G94" i="1"/>
  <c r="F94" i="1"/>
  <c r="G93" i="1"/>
  <c r="F93" i="1"/>
  <c r="F91" i="1" s="1"/>
  <c r="G92" i="1"/>
  <c r="G91" i="1" s="1"/>
  <c r="F92" i="1"/>
  <c r="S91" i="1"/>
  <c r="R91" i="1"/>
  <c r="Q91" i="1"/>
  <c r="P91" i="1"/>
  <c r="O91" i="1"/>
  <c r="N91" i="1"/>
  <c r="M91" i="1"/>
  <c r="L91" i="1"/>
  <c r="K91" i="1"/>
  <c r="J91" i="1"/>
  <c r="I91" i="1"/>
  <c r="H91" i="1"/>
  <c r="G90" i="1"/>
  <c r="F90" i="1"/>
  <c r="G89" i="1"/>
  <c r="F89" i="1"/>
  <c r="G88" i="1"/>
  <c r="F88" i="1"/>
  <c r="G87" i="1"/>
  <c r="F87" i="1"/>
  <c r="S86" i="1"/>
  <c r="R86" i="1"/>
  <c r="Q86" i="1"/>
  <c r="P86" i="1"/>
  <c r="O86" i="1"/>
  <c r="N86" i="1"/>
  <c r="M86" i="1"/>
  <c r="L86" i="1"/>
  <c r="K86" i="1"/>
  <c r="J86" i="1"/>
  <c r="I86" i="1"/>
  <c r="H86" i="1"/>
  <c r="G85" i="1"/>
  <c r="F85" i="1"/>
  <c r="G84" i="1"/>
  <c r="F84" i="1"/>
  <c r="G83" i="1"/>
  <c r="F83" i="1"/>
  <c r="G82" i="1"/>
  <c r="F82" i="1"/>
  <c r="S81" i="1"/>
  <c r="R81" i="1"/>
  <c r="Q81" i="1"/>
  <c r="P81" i="1"/>
  <c r="O81" i="1"/>
  <c r="N81" i="1"/>
  <c r="M81" i="1"/>
  <c r="L81" i="1"/>
  <c r="K81" i="1"/>
  <c r="J81" i="1"/>
  <c r="I81" i="1"/>
  <c r="H81" i="1"/>
  <c r="G80" i="1"/>
  <c r="F80" i="1"/>
  <c r="G79" i="1"/>
  <c r="F79" i="1"/>
  <c r="G78" i="1"/>
  <c r="F78" i="1"/>
  <c r="G77" i="1"/>
  <c r="F77" i="1"/>
  <c r="S76" i="1"/>
  <c r="R76" i="1"/>
  <c r="Q76" i="1"/>
  <c r="P76" i="1"/>
  <c r="O76" i="1"/>
  <c r="N76" i="1"/>
  <c r="M76" i="1"/>
  <c r="L76" i="1"/>
  <c r="K76" i="1"/>
  <c r="J76" i="1"/>
  <c r="I76" i="1"/>
  <c r="H76" i="1"/>
  <c r="G75" i="1"/>
  <c r="F75" i="1"/>
  <c r="G74" i="1"/>
  <c r="F74" i="1"/>
  <c r="G73" i="1"/>
  <c r="F73" i="1"/>
  <c r="G72" i="1"/>
  <c r="F72" i="1"/>
  <c r="S71" i="1"/>
  <c r="R71" i="1"/>
  <c r="Q71" i="1"/>
  <c r="P71" i="1"/>
  <c r="O71" i="1"/>
  <c r="N71" i="1"/>
  <c r="M71" i="1"/>
  <c r="L71" i="1"/>
  <c r="K71" i="1"/>
  <c r="J71" i="1"/>
  <c r="I71" i="1"/>
  <c r="H71" i="1"/>
  <c r="G70" i="1"/>
  <c r="F70" i="1"/>
  <c r="G69" i="1"/>
  <c r="F69" i="1"/>
  <c r="G68" i="1"/>
  <c r="F68" i="1"/>
  <c r="G67" i="1"/>
  <c r="F67" i="1"/>
  <c r="S66" i="1"/>
  <c r="R66" i="1"/>
  <c r="Q66" i="1"/>
  <c r="P66" i="1"/>
  <c r="O66" i="1"/>
  <c r="N66" i="1"/>
  <c r="M66" i="1"/>
  <c r="L66" i="1"/>
  <c r="K66" i="1"/>
  <c r="J66" i="1"/>
  <c r="I66" i="1"/>
  <c r="H66" i="1"/>
  <c r="G65" i="1"/>
  <c r="F65" i="1"/>
  <c r="G64" i="1"/>
  <c r="F64" i="1"/>
  <c r="G63" i="1"/>
  <c r="F63" i="1"/>
  <c r="G62" i="1"/>
  <c r="F62" i="1"/>
  <c r="S61" i="1"/>
  <c r="R61" i="1"/>
  <c r="Q61" i="1"/>
  <c r="P61" i="1"/>
  <c r="O61" i="1"/>
  <c r="N61" i="1"/>
  <c r="M61" i="1"/>
  <c r="L61" i="1"/>
  <c r="K61" i="1"/>
  <c r="J61" i="1"/>
  <c r="I61" i="1"/>
  <c r="H61" i="1"/>
  <c r="G60" i="1"/>
  <c r="F60" i="1"/>
  <c r="G59" i="1"/>
  <c r="F59" i="1"/>
  <c r="G58" i="1"/>
  <c r="F58" i="1"/>
  <c r="G57" i="1"/>
  <c r="F57" i="1"/>
  <c r="S56" i="1"/>
  <c r="R56" i="1"/>
  <c r="Q56" i="1"/>
  <c r="P56" i="1"/>
  <c r="O56" i="1"/>
  <c r="N56" i="1"/>
  <c r="M56" i="1"/>
  <c r="L56" i="1"/>
  <c r="K56" i="1"/>
  <c r="J56" i="1"/>
  <c r="I56" i="1"/>
  <c r="H56" i="1"/>
  <c r="S55" i="1"/>
  <c r="R55" i="1"/>
  <c r="Q55" i="1"/>
  <c r="P55" i="1"/>
  <c r="O55" i="1"/>
  <c r="N55" i="1"/>
  <c r="M55" i="1"/>
  <c r="L55" i="1"/>
  <c r="K55" i="1"/>
  <c r="J55" i="1"/>
  <c r="I55" i="1"/>
  <c r="H55" i="1"/>
  <c r="S54" i="1"/>
  <c r="R54" i="1"/>
  <c r="Q54" i="1"/>
  <c r="P54" i="1"/>
  <c r="O54" i="1"/>
  <c r="N54" i="1"/>
  <c r="M54" i="1"/>
  <c r="L54" i="1"/>
  <c r="K54" i="1"/>
  <c r="J54" i="1"/>
  <c r="I54" i="1"/>
  <c r="H54" i="1"/>
  <c r="S53" i="1"/>
  <c r="R53" i="1"/>
  <c r="Q53" i="1"/>
  <c r="P53" i="1"/>
  <c r="O53" i="1"/>
  <c r="N53" i="1"/>
  <c r="M53" i="1"/>
  <c r="L53" i="1"/>
  <c r="K53" i="1"/>
  <c r="J53" i="1"/>
  <c r="I53" i="1"/>
  <c r="H53" i="1"/>
  <c r="S52" i="1"/>
  <c r="R52" i="1"/>
  <c r="Q52" i="1"/>
  <c r="P52" i="1"/>
  <c r="O52" i="1"/>
  <c r="N52" i="1"/>
  <c r="M52" i="1"/>
  <c r="L52" i="1"/>
  <c r="K52" i="1"/>
  <c r="J52" i="1"/>
  <c r="I52" i="1"/>
  <c r="H52" i="1"/>
  <c r="G50" i="1"/>
  <c r="F50" i="1"/>
  <c r="G49" i="1"/>
  <c r="F49" i="1"/>
  <c r="G48" i="1"/>
  <c r="F48" i="1"/>
  <c r="G47" i="1"/>
  <c r="F47" i="1"/>
  <c r="S46" i="1"/>
  <c r="S41" i="1" s="1"/>
  <c r="R46" i="1"/>
  <c r="R41" i="1" s="1"/>
  <c r="Q46" i="1"/>
  <c r="Q41" i="1" s="1"/>
  <c r="P46" i="1"/>
  <c r="P41" i="1" s="1"/>
  <c r="O46" i="1"/>
  <c r="O41" i="1" s="1"/>
  <c r="N46" i="1"/>
  <c r="N41" i="1" s="1"/>
  <c r="M46" i="1"/>
  <c r="M41" i="1" s="1"/>
  <c r="L46" i="1"/>
  <c r="L41" i="1" s="1"/>
  <c r="K46" i="1"/>
  <c r="K41" i="1" s="1"/>
  <c r="J46" i="1"/>
  <c r="J41" i="1" s="1"/>
  <c r="I46" i="1"/>
  <c r="I41" i="1" s="1"/>
  <c r="H46" i="1"/>
  <c r="H41" i="1" s="1"/>
  <c r="S45" i="1"/>
  <c r="R45" i="1"/>
  <c r="Q45" i="1"/>
  <c r="P45" i="1"/>
  <c r="O45" i="1"/>
  <c r="N45" i="1"/>
  <c r="M45" i="1"/>
  <c r="L45" i="1"/>
  <c r="K45" i="1"/>
  <c r="J45" i="1"/>
  <c r="F45" i="1" s="1"/>
  <c r="I45" i="1"/>
  <c r="H45" i="1"/>
  <c r="S44" i="1"/>
  <c r="R44" i="1"/>
  <c r="Q44" i="1"/>
  <c r="P44" i="1"/>
  <c r="O44" i="1"/>
  <c r="N44" i="1"/>
  <c r="M44" i="1"/>
  <c r="L44" i="1"/>
  <c r="K44" i="1"/>
  <c r="J44" i="1"/>
  <c r="I44" i="1"/>
  <c r="H44" i="1"/>
  <c r="S43" i="1"/>
  <c r="R43" i="1"/>
  <c r="Q43" i="1"/>
  <c r="P43" i="1"/>
  <c r="O43" i="1"/>
  <c r="N43" i="1"/>
  <c r="M43" i="1"/>
  <c r="L43" i="1"/>
  <c r="K43" i="1"/>
  <c r="J43" i="1"/>
  <c r="F43" i="1" s="1"/>
  <c r="I43" i="1"/>
  <c r="H43" i="1"/>
  <c r="S42" i="1"/>
  <c r="R42" i="1"/>
  <c r="Q42" i="1"/>
  <c r="P42" i="1"/>
  <c r="O42" i="1"/>
  <c r="N42" i="1"/>
  <c r="M42" i="1"/>
  <c r="L42" i="1"/>
  <c r="K42" i="1"/>
  <c r="J42" i="1"/>
  <c r="I42" i="1"/>
  <c r="H42" i="1"/>
  <c r="G40" i="1"/>
  <c r="F40" i="1"/>
  <c r="G39" i="1"/>
  <c r="F39" i="1"/>
  <c r="G38" i="1"/>
  <c r="F38" i="1"/>
  <c r="G37" i="1"/>
  <c r="F37" i="1"/>
  <c r="S36" i="1"/>
  <c r="S31" i="1" s="1"/>
  <c r="R36" i="1"/>
  <c r="R31" i="1" s="1"/>
  <c r="Q36" i="1"/>
  <c r="Q31" i="1" s="1"/>
  <c r="P36" i="1"/>
  <c r="P31" i="1" s="1"/>
  <c r="O36" i="1"/>
  <c r="O31" i="1" s="1"/>
  <c r="N36" i="1"/>
  <c r="N31" i="1" s="1"/>
  <c r="M36" i="1"/>
  <c r="M31" i="1" s="1"/>
  <c r="L36" i="1"/>
  <c r="L31" i="1" s="1"/>
  <c r="K36" i="1"/>
  <c r="K31" i="1" s="1"/>
  <c r="J36" i="1"/>
  <c r="J31" i="1" s="1"/>
  <c r="I36" i="1"/>
  <c r="I31" i="1" s="1"/>
  <c r="H36" i="1"/>
  <c r="H31" i="1" s="1"/>
  <c r="S35" i="1"/>
  <c r="R35" i="1"/>
  <c r="Q35" i="1"/>
  <c r="P35" i="1"/>
  <c r="O35" i="1"/>
  <c r="N35" i="1"/>
  <c r="M35" i="1"/>
  <c r="L35" i="1"/>
  <c r="K35" i="1"/>
  <c r="G35" i="1" s="1"/>
  <c r="J35" i="1"/>
  <c r="I35" i="1"/>
  <c r="H35" i="1"/>
  <c r="F35" i="1" s="1"/>
  <c r="S34" i="1"/>
  <c r="R34" i="1"/>
  <c r="Q34" i="1"/>
  <c r="P34" i="1"/>
  <c r="O34" i="1"/>
  <c r="N34" i="1"/>
  <c r="M34" i="1"/>
  <c r="L34" i="1"/>
  <c r="K34" i="1"/>
  <c r="J34" i="1"/>
  <c r="I34" i="1"/>
  <c r="H34" i="1"/>
  <c r="F34" i="1" s="1"/>
  <c r="S33" i="1"/>
  <c r="R33" i="1"/>
  <c r="Q33" i="1"/>
  <c r="P33" i="1"/>
  <c r="O33" i="1"/>
  <c r="G33" i="1" s="1"/>
  <c r="N33" i="1"/>
  <c r="M33" i="1"/>
  <c r="L33" i="1"/>
  <c r="K33" i="1"/>
  <c r="J33" i="1"/>
  <c r="I33" i="1"/>
  <c r="H33" i="1"/>
  <c r="F33" i="1" s="1"/>
  <c r="S32" i="1"/>
  <c r="R32" i="1"/>
  <c r="Q32" i="1"/>
  <c r="P32" i="1"/>
  <c r="O32" i="1"/>
  <c r="N32" i="1"/>
  <c r="M32" i="1"/>
  <c r="L32" i="1"/>
  <c r="K32" i="1"/>
  <c r="J32" i="1"/>
  <c r="I32" i="1"/>
  <c r="G32" i="1" s="1"/>
  <c r="H32" i="1"/>
  <c r="G30" i="1"/>
  <c r="F30" i="1"/>
  <c r="G29" i="1"/>
  <c r="F29" i="1"/>
  <c r="G28" i="1"/>
  <c r="F28" i="1"/>
  <c r="G27" i="1"/>
  <c r="F27" i="1"/>
  <c r="S26" i="1"/>
  <c r="R26" i="1"/>
  <c r="Q26" i="1"/>
  <c r="P26" i="1"/>
  <c r="O26" i="1"/>
  <c r="N26" i="1"/>
  <c r="M26" i="1"/>
  <c r="L26" i="1"/>
  <c r="K26" i="1"/>
  <c r="J26" i="1"/>
  <c r="I26" i="1"/>
  <c r="H26" i="1"/>
  <c r="G25" i="1"/>
  <c r="F25" i="1"/>
  <c r="G24" i="1"/>
  <c r="F24" i="1"/>
  <c r="G23" i="1"/>
  <c r="F23" i="1"/>
  <c r="G22" i="1"/>
  <c r="G21" i="1" s="1"/>
  <c r="F22" i="1"/>
  <c r="S21" i="1"/>
  <c r="S16" i="1" s="1"/>
  <c r="R21" i="1"/>
  <c r="R16" i="1" s="1"/>
  <c r="Q21" i="1"/>
  <c r="Q16" i="1" s="1"/>
  <c r="P21" i="1"/>
  <c r="P16" i="1" s="1"/>
  <c r="O21" i="1"/>
  <c r="O16" i="1" s="1"/>
  <c r="N21" i="1"/>
  <c r="N16" i="1" s="1"/>
  <c r="M21" i="1"/>
  <c r="M16" i="1" s="1"/>
  <c r="L21" i="1"/>
  <c r="L16" i="1" s="1"/>
  <c r="K21" i="1"/>
  <c r="K16" i="1" s="1"/>
  <c r="J21" i="1"/>
  <c r="J16" i="1" s="1"/>
  <c r="I21" i="1"/>
  <c r="I16" i="1" s="1"/>
  <c r="H21" i="1"/>
  <c r="H16" i="1" s="1"/>
  <c r="S20" i="1"/>
  <c r="R20" i="1"/>
  <c r="Q20" i="1"/>
  <c r="P20" i="1"/>
  <c r="O20" i="1"/>
  <c r="N20" i="1"/>
  <c r="M20" i="1"/>
  <c r="L20" i="1"/>
  <c r="K20" i="1"/>
  <c r="J20" i="1"/>
  <c r="I20" i="1"/>
  <c r="H20" i="1"/>
  <c r="S19" i="1"/>
  <c r="R19" i="1"/>
  <c r="Q19" i="1"/>
  <c r="P19" i="1"/>
  <c r="O19" i="1"/>
  <c r="N19" i="1"/>
  <c r="M19" i="1"/>
  <c r="L19" i="1"/>
  <c r="K19" i="1"/>
  <c r="J19" i="1"/>
  <c r="I19" i="1"/>
  <c r="H19" i="1"/>
  <c r="S18" i="1"/>
  <c r="R18" i="1"/>
  <c r="Q18" i="1"/>
  <c r="P18" i="1"/>
  <c r="O18" i="1"/>
  <c r="N18" i="1"/>
  <c r="M18" i="1"/>
  <c r="L18" i="1"/>
  <c r="K18" i="1"/>
  <c r="J18" i="1"/>
  <c r="I18" i="1"/>
  <c r="H18" i="1"/>
  <c r="S17" i="1"/>
  <c r="R17" i="1"/>
  <c r="Q17" i="1"/>
  <c r="P17" i="1"/>
  <c r="O17" i="1"/>
  <c r="N17" i="1"/>
  <c r="M17" i="1"/>
  <c r="L17" i="1"/>
  <c r="K17" i="1"/>
  <c r="J17" i="1"/>
  <c r="I17" i="1"/>
  <c r="H17" i="1"/>
  <c r="M12" i="1" l="1"/>
  <c r="O51" i="1"/>
  <c r="F375" i="1"/>
  <c r="F381" i="1"/>
  <c r="L14" i="1"/>
  <c r="F17" i="1"/>
  <c r="F111" i="1"/>
  <c r="F121" i="1"/>
  <c r="H141" i="1"/>
  <c r="L141" i="1"/>
  <c r="P141" i="1"/>
  <c r="O141" i="1"/>
  <c r="G182" i="1"/>
  <c r="G183" i="1"/>
  <c r="F245" i="1"/>
  <c r="F261" i="1"/>
  <c r="F272" i="1"/>
  <c r="F273" i="1"/>
  <c r="H271" i="1"/>
  <c r="L271" i="1"/>
  <c r="K271" i="1"/>
  <c r="G347" i="1"/>
  <c r="R15" i="1"/>
  <c r="G43" i="1"/>
  <c r="F52" i="1"/>
  <c r="F54" i="1"/>
  <c r="F56" i="1"/>
  <c r="F61" i="1"/>
  <c r="F66" i="1"/>
  <c r="F71" i="1"/>
  <c r="F81" i="1"/>
  <c r="F86" i="1"/>
  <c r="G173" i="1"/>
  <c r="G174" i="1"/>
  <c r="G175" i="1"/>
  <c r="F183" i="1"/>
  <c r="F185" i="1"/>
  <c r="F186" i="1"/>
  <c r="F191" i="1"/>
  <c r="F223" i="1"/>
  <c r="F224" i="1"/>
  <c r="F225" i="1"/>
  <c r="F236" i="1"/>
  <c r="G243" i="1"/>
  <c r="G291" i="1"/>
  <c r="G331" i="1"/>
  <c r="G127" i="1"/>
  <c r="G128" i="1"/>
  <c r="G129" i="1"/>
  <c r="G130" i="1"/>
  <c r="F131" i="1"/>
  <c r="F175" i="1"/>
  <c r="G212" i="1"/>
  <c r="G213" i="1"/>
  <c r="G214" i="1"/>
  <c r="F303" i="1"/>
  <c r="O301" i="1"/>
  <c r="G327" i="1"/>
  <c r="J181" i="1"/>
  <c r="N181" i="1"/>
  <c r="R181" i="1"/>
  <c r="Q12" i="1"/>
  <c r="O271" i="1"/>
  <c r="J301" i="1"/>
  <c r="N301" i="1"/>
  <c r="R301" i="1"/>
  <c r="G17" i="1"/>
  <c r="G18" i="1"/>
  <c r="I14" i="1"/>
  <c r="M14" i="1"/>
  <c r="Q14" i="1"/>
  <c r="G20" i="1"/>
  <c r="M15" i="1"/>
  <c r="F26" i="1"/>
  <c r="G42" i="1"/>
  <c r="K51" i="1"/>
  <c r="S51" i="1"/>
  <c r="N51" i="1"/>
  <c r="F101" i="1"/>
  <c r="F130" i="1"/>
  <c r="F144" i="1"/>
  <c r="F145" i="1"/>
  <c r="F146" i="1"/>
  <c r="G199" i="1"/>
  <c r="G200" i="1"/>
  <c r="F201" i="1"/>
  <c r="F206" i="1"/>
  <c r="F215" i="1"/>
  <c r="F216" i="1"/>
  <c r="F327" i="1"/>
  <c r="F329" i="1"/>
  <c r="F330" i="1"/>
  <c r="F347" i="1"/>
  <c r="F349" i="1"/>
  <c r="F350" i="1"/>
  <c r="F19" i="1"/>
  <c r="P14" i="1"/>
  <c r="F20" i="1"/>
  <c r="F42" i="1"/>
  <c r="J51" i="1"/>
  <c r="R51" i="1"/>
  <c r="G71" i="1"/>
  <c r="G81" i="1"/>
  <c r="G86" i="1"/>
  <c r="K141" i="1"/>
  <c r="S141" i="1"/>
  <c r="G191" i="1"/>
  <c r="F197" i="1"/>
  <c r="G222" i="1"/>
  <c r="G223" i="1"/>
  <c r="G231" i="1"/>
  <c r="G236" i="1"/>
  <c r="F242" i="1"/>
  <c r="F244" i="1"/>
  <c r="K241" i="1"/>
  <c r="O241" i="1"/>
  <c r="S241" i="1"/>
  <c r="S271" i="1"/>
  <c r="G311" i="1"/>
  <c r="G316" i="1"/>
  <c r="F321" i="1"/>
  <c r="G337" i="1"/>
  <c r="G339" i="1"/>
  <c r="G340" i="1"/>
  <c r="F341" i="1"/>
  <c r="G359" i="1"/>
  <c r="G360" i="1"/>
  <c r="F366" i="1"/>
  <c r="G372" i="1"/>
  <c r="G374" i="1"/>
  <c r="G387" i="1"/>
  <c r="G388" i="1"/>
  <c r="F389" i="1"/>
  <c r="F391" i="1"/>
  <c r="J12" i="1"/>
  <c r="N12" i="1"/>
  <c r="R12" i="1"/>
  <c r="N13" i="1"/>
  <c r="R13" i="1"/>
  <c r="H181" i="1"/>
  <c r="L181" i="1"/>
  <c r="P181" i="1"/>
  <c r="N15" i="1"/>
  <c r="Q15" i="1"/>
  <c r="O13" i="1"/>
  <c r="L51" i="1"/>
  <c r="I12" i="1"/>
  <c r="H12" i="1"/>
  <c r="P12" i="1"/>
  <c r="K14" i="1"/>
  <c r="S14" i="1"/>
  <c r="O15" i="1"/>
  <c r="G46" i="1"/>
  <c r="F76" i="1"/>
  <c r="F106" i="1"/>
  <c r="G121" i="1"/>
  <c r="G151" i="1"/>
  <c r="G156" i="1"/>
  <c r="G163" i="1"/>
  <c r="G164" i="1"/>
  <c r="G165" i="1"/>
  <c r="G166" i="1"/>
  <c r="F173" i="1"/>
  <c r="F174" i="1"/>
  <c r="F182" i="1"/>
  <c r="F199" i="1"/>
  <c r="F200" i="1"/>
  <c r="F214" i="1"/>
  <c r="G215" i="1"/>
  <c r="G225" i="1"/>
  <c r="G245" i="1"/>
  <c r="I241" i="1"/>
  <c r="M241" i="1"/>
  <c r="Q241" i="1"/>
  <c r="G246" i="1"/>
  <c r="F251" i="1"/>
  <c r="F256" i="1"/>
  <c r="G273" i="1"/>
  <c r="G275" i="1"/>
  <c r="G302" i="1"/>
  <c r="F304" i="1"/>
  <c r="F305" i="1"/>
  <c r="F311" i="1"/>
  <c r="F316" i="1"/>
  <c r="F339" i="1"/>
  <c r="F340" i="1"/>
  <c r="F358" i="1"/>
  <c r="F21" i="1"/>
  <c r="G144" i="1"/>
  <c r="G281" i="1"/>
  <c r="G286" i="1"/>
  <c r="F361" i="1"/>
  <c r="H14" i="1"/>
  <c r="K13" i="1"/>
  <c r="S13" i="1"/>
  <c r="H51" i="1"/>
  <c r="P51" i="1"/>
  <c r="G101" i="1"/>
  <c r="F231" i="1"/>
  <c r="J241" i="1"/>
  <c r="F281" i="1"/>
  <c r="F286" i="1"/>
  <c r="J15" i="1"/>
  <c r="L12" i="1"/>
  <c r="L13" i="1"/>
  <c r="P13" i="1"/>
  <c r="O14" i="1"/>
  <c r="K15" i="1"/>
  <c r="S15" i="1"/>
  <c r="G45" i="1"/>
  <c r="G53" i="1"/>
  <c r="G55" i="1"/>
  <c r="G61" i="1"/>
  <c r="G66" i="1"/>
  <c r="F127" i="1"/>
  <c r="F136" i="1"/>
  <c r="F166" i="1"/>
  <c r="G185" i="1"/>
  <c r="I181" i="1"/>
  <c r="M181" i="1"/>
  <c r="Q181" i="1"/>
  <c r="G186" i="1"/>
  <c r="G197" i="1"/>
  <c r="G266" i="1"/>
  <c r="F275" i="1"/>
  <c r="J271" i="1"/>
  <c r="N271" i="1"/>
  <c r="R271" i="1"/>
  <c r="F302" i="1"/>
  <c r="G303" i="1"/>
  <c r="G305" i="1"/>
  <c r="K301" i="1"/>
  <c r="S301" i="1"/>
  <c r="G329" i="1"/>
  <c r="G330" i="1"/>
  <c r="G349" i="1"/>
  <c r="G350" i="1"/>
  <c r="G357" i="1"/>
  <c r="F373" i="1"/>
  <c r="F371" i="1" s="1"/>
  <c r="F387" i="1"/>
  <c r="F388" i="1"/>
  <c r="F397" i="1"/>
  <c r="F398" i="1"/>
  <c r="F401" i="1"/>
  <c r="G376" i="1"/>
  <c r="G391" i="1"/>
  <c r="G145" i="1"/>
  <c r="F376" i="1"/>
  <c r="G381" i="1"/>
  <c r="G390" i="1"/>
  <c r="G400" i="1"/>
  <c r="G396" i="1" s="1"/>
  <c r="M13" i="1"/>
  <c r="Q13" i="1"/>
  <c r="L15" i="1"/>
  <c r="P15" i="1"/>
  <c r="R11" i="1"/>
  <c r="F32" i="1"/>
  <c r="F31" i="1" s="1"/>
  <c r="G36" i="1"/>
  <c r="G44" i="1"/>
  <c r="F46" i="1"/>
  <c r="F53" i="1"/>
  <c r="F55" i="1"/>
  <c r="F142" i="1"/>
  <c r="F156" i="1"/>
  <c r="F164" i="1"/>
  <c r="G172" i="1"/>
  <c r="G176" i="1"/>
  <c r="G184" i="1"/>
  <c r="G181" i="1" s="1"/>
  <c r="F212" i="1"/>
  <c r="F222" i="1"/>
  <c r="I221" i="1"/>
  <c r="M221" i="1"/>
  <c r="Q221" i="1"/>
  <c r="G226" i="1"/>
  <c r="F243" i="1"/>
  <c r="H241" i="1"/>
  <c r="H11" i="1" s="1"/>
  <c r="L241" i="1"/>
  <c r="P241" i="1"/>
  <c r="F266" i="1"/>
  <c r="G274" i="1"/>
  <c r="I271" i="1"/>
  <c r="M271" i="1"/>
  <c r="Q271" i="1"/>
  <c r="G276" i="1"/>
  <c r="G296" i="1"/>
  <c r="I301" i="1"/>
  <c r="M301" i="1"/>
  <c r="Q301" i="1"/>
  <c r="G306" i="1"/>
  <c r="G328" i="1"/>
  <c r="G338" i="1"/>
  <c r="G348" i="1"/>
  <c r="F360" i="1"/>
  <c r="F372" i="1"/>
  <c r="F374" i="1"/>
  <c r="G375" i="1"/>
  <c r="F390" i="1"/>
  <c r="F400" i="1"/>
  <c r="F18" i="1"/>
  <c r="G26" i="1"/>
  <c r="G34" i="1"/>
  <c r="G31" i="1" s="1"/>
  <c r="F36" i="1"/>
  <c r="F44" i="1"/>
  <c r="G52" i="1"/>
  <c r="G54" i="1"/>
  <c r="I51" i="1"/>
  <c r="M51" i="1"/>
  <c r="Q51" i="1"/>
  <c r="G56" i="1"/>
  <c r="G76" i="1"/>
  <c r="G96" i="1"/>
  <c r="G116" i="1"/>
  <c r="F128" i="1"/>
  <c r="G136" i="1"/>
  <c r="F143" i="1"/>
  <c r="I141" i="1"/>
  <c r="M141" i="1"/>
  <c r="Q141" i="1"/>
  <c r="G146" i="1"/>
  <c r="G162" i="1"/>
  <c r="G161" i="1" s="1"/>
  <c r="F165" i="1"/>
  <c r="F161" i="1" s="1"/>
  <c r="F172" i="1"/>
  <c r="F176" i="1"/>
  <c r="F184" i="1"/>
  <c r="G198" i="1"/>
  <c r="G206" i="1"/>
  <c r="F213" i="1"/>
  <c r="G216" i="1"/>
  <c r="G224" i="1"/>
  <c r="P221" i="1"/>
  <c r="F226" i="1"/>
  <c r="G242" i="1"/>
  <c r="G244" i="1"/>
  <c r="G256" i="1"/>
  <c r="G272" i="1"/>
  <c r="F274" i="1"/>
  <c r="F271" i="1" s="1"/>
  <c r="P271" i="1"/>
  <c r="F276" i="1"/>
  <c r="F296" i="1"/>
  <c r="G304" i="1"/>
  <c r="G301" i="1" s="1"/>
  <c r="H301" i="1"/>
  <c r="L301" i="1"/>
  <c r="P301" i="1"/>
  <c r="F306" i="1"/>
  <c r="F328" i="1"/>
  <c r="F338" i="1"/>
  <c r="F348" i="1"/>
  <c r="G358" i="1"/>
  <c r="G356" i="1" s="1"/>
  <c r="G366" i="1"/>
  <c r="G373" i="1"/>
  <c r="G401" i="1"/>
  <c r="K12" i="1"/>
  <c r="O12" i="1"/>
  <c r="S12" i="1"/>
  <c r="J14" i="1"/>
  <c r="N14" i="1"/>
  <c r="R14" i="1"/>
  <c r="F96" i="1"/>
  <c r="F116" i="1"/>
  <c r="F129" i="1"/>
  <c r="F198" i="1"/>
  <c r="I371" i="1"/>
  <c r="M371" i="1"/>
  <c r="Q371" i="1"/>
  <c r="F246" i="1"/>
  <c r="J13" i="1"/>
  <c r="P11" i="1"/>
  <c r="G126" i="1"/>
  <c r="G19" i="1"/>
  <c r="I13" i="1"/>
  <c r="I15" i="1"/>
  <c r="H13" i="1"/>
  <c r="H15" i="1"/>
  <c r="G16" i="1" l="1"/>
  <c r="F171" i="1"/>
  <c r="F356" i="1"/>
  <c r="F211" i="1"/>
  <c r="F386" i="1"/>
  <c r="F301" i="1"/>
  <c r="G211" i="1"/>
  <c r="F241" i="1"/>
  <c r="F346" i="1"/>
  <c r="F141" i="1"/>
  <c r="O11" i="1"/>
  <c r="F51" i="1"/>
  <c r="L11" i="1"/>
  <c r="F396" i="1"/>
  <c r="G326" i="1"/>
  <c r="F221" i="1"/>
  <c r="G171" i="1"/>
  <c r="N11" i="1"/>
  <c r="G14" i="1"/>
  <c r="F12" i="1"/>
  <c r="G386" i="1"/>
  <c r="F16" i="1"/>
  <c r="G141" i="1"/>
  <c r="S11" i="1"/>
  <c r="G346" i="1"/>
  <c r="F196" i="1"/>
  <c r="F326" i="1"/>
  <c r="G221" i="1"/>
  <c r="G196" i="1"/>
  <c r="K11" i="1"/>
  <c r="J11" i="1"/>
  <c r="F181" i="1"/>
  <c r="F41" i="1"/>
  <c r="G336" i="1"/>
  <c r="G41" i="1"/>
  <c r="G15" i="1"/>
  <c r="G271" i="1"/>
  <c r="F14" i="1"/>
  <c r="G12" i="1"/>
  <c r="G241" i="1"/>
  <c r="M11" i="1"/>
  <c r="F126" i="1"/>
  <c r="G51" i="1"/>
  <c r="G13" i="1"/>
  <c r="G371" i="1"/>
  <c r="F336" i="1"/>
  <c r="Q11" i="1"/>
  <c r="I11" i="1"/>
  <c r="F13" i="1"/>
  <c r="F15" i="1"/>
  <c r="G11" i="1" l="1"/>
  <c r="F11" i="1"/>
</calcChain>
</file>

<file path=xl/sharedStrings.xml><?xml version="1.0" encoding="utf-8"?>
<sst xmlns="http://schemas.openxmlformats.org/spreadsheetml/2006/main" count="715" uniqueCount="152">
  <si>
    <t xml:space="preserve">Муниципальное образование </t>
  </si>
  <si>
    <t>Наименование объекта</t>
  </si>
  <si>
    <t>Объем средств на реализацию программных мероприятий</t>
  </si>
  <si>
    <t>2020 год</t>
  </si>
  <si>
    <t>2021 год</t>
  </si>
  <si>
    <t>2022 год</t>
  </si>
  <si>
    <t>2023 год</t>
  </si>
  <si>
    <t>2024 год</t>
  </si>
  <si>
    <t>ПД</t>
  </si>
  <si>
    <t>СМР</t>
  </si>
  <si>
    <t>тыс. руб.</t>
  </si>
  <si>
    <t>в том числе:</t>
  </si>
  <si>
    <t>ФБ</t>
  </si>
  <si>
    <t>БС</t>
  </si>
  <si>
    <t>МБ</t>
  </si>
  <si>
    <t>ВБ</t>
  </si>
  <si>
    <t>Велижский муниципальный район</t>
  </si>
  <si>
    <t>«Станция водоочистки для хозяйственно-питьевых целей и системы централизованного водоснабжения г. Велижа Смоленской области»</t>
  </si>
  <si>
    <t>Вяземский муниципальный район</t>
  </si>
  <si>
    <t>Глинковский муниципальный район</t>
  </si>
  <si>
    <t>«Реконструкция системы водоснабжения в с. Глинка Глинковского района Смоленской области»</t>
  </si>
  <si>
    <t>Город Смоленск</t>
  </si>
  <si>
    <t>Демидовский муниципальный район</t>
  </si>
  <si>
    <t>«Строительство водозабора по ул. Комсомольской и дюкера через реку Гобза в г. Демидов»</t>
  </si>
  <si>
    <t>Дорогобужский муниципальный район</t>
  </si>
  <si>
    <t>«Реконструкция водозабора по ул. Симоновой в г. Дорогобуж Смоленской области со строительством новой артезианской скважины и установкой станции водоподготовки»</t>
  </si>
  <si>
    <t>Духовщинский муниципальный район</t>
  </si>
  <si>
    <t>«Реконструкция водозаборных сооружений со строительством станции водоочистки для хозяйственно-питьевых целей и водопроводных сетей в городе Духовщина Смоленской области»</t>
  </si>
  <si>
    <t>Ельнинский муниципальный район</t>
  </si>
  <si>
    <t>Кардымовский муниципальный район</t>
  </si>
  <si>
    <t>Краснинский муниципальный район</t>
  </si>
  <si>
    <t>«Реконструкция системы централизованного водоснабжения п. Красный со строительством станции обезжелезивания и водопроводных сетей»</t>
  </si>
  <si>
    <t>Новодугинский муниципальный район</t>
  </si>
  <si>
    <t>Починковский муниципальный район</t>
  </si>
  <si>
    <t>«Строительство водозаборного сооружения и сетей водоснабжения в д. Лосня Починковского района Смоленской области»</t>
  </si>
  <si>
    <t>Рославльский муниципальный район</t>
  </si>
  <si>
    <t>«Реконструкция системы централизованного водоснабжения с бурением новых скважин, строительством станции обезжелезивания и водопроводных сетей в с. Екимовичи Рославльского района Смоленской области»</t>
  </si>
  <si>
    <t>«Реконструкция системы централизованного водоснабжения с бурением новых скважин, строительством станции обезжелезивания и водопроводных сетей в с. Остер Рославльского района Смоленской области»</t>
  </si>
  <si>
    <t>Сафоновский муниципальный район</t>
  </si>
  <si>
    <t>«Реконструкция системы централизованного водоснабжения в п. Вадино Сафоновского района со строительством станции водоочистки и водопроводных сетей»</t>
  </si>
  <si>
    <t>«Строительство станции водоочистки водозабора Шахтерский и водопроводных сетей в г. Сафоново Сафоновском районе Смоленской области»</t>
  </si>
  <si>
    <t>Смоленский муниципальный район</t>
  </si>
  <si>
    <t>«Строительство артезианской скважины и башни Рожновского в д. Сож Талашкинского сельского поселения»</t>
  </si>
  <si>
    <t>«Строительство станции водоподготовки в д. Быльники Корохоткинского сельского поселения Смоленского района Смоленской области»</t>
  </si>
  <si>
    <t>Сычевский муниципальный район</t>
  </si>
  <si>
    <t>«Реконструкция системы водоснабжения в г. Сычевка Смоленской области со строительством станции обезжелезивания воды и водопроводных сетей»</t>
  </si>
  <si>
    <t>Темкинский муниципальный район</t>
  </si>
  <si>
    <t>Угранский муниципальный район</t>
  </si>
  <si>
    <t>Хиславичский муниципальный район</t>
  </si>
  <si>
    <t>«Реконструкция сетей водопровода с бурением скважины в д. Корзово Хиславичского района Смоленской области»</t>
  </si>
  <si>
    <t>«Реконструкция сетей водопровода с переподключением потребителей в п. Хиславичи Смоленской области»</t>
  </si>
  <si>
    <t>Холм-Жирковский муниципальный район</t>
  </si>
  <si>
    <t>Шумячский муниципальный район</t>
  </si>
  <si>
    <t>Ярцевский муниципальный район</t>
  </si>
  <si>
    <t>ПЛАНИРУЕМОЕ</t>
  </si>
  <si>
    <t>финансовое обеспечение областной государственной программы «Повышение качества водоснабжения на территории Смоленской области»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</si>
  <si>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</si>
  <si>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</si>
  <si>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</si>
  <si>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</si>
  <si>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</si>
  <si>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</si>
  <si>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</si>
  <si>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</si>
  <si>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</si>
  <si>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</si>
  <si>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</si>
  <si>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</si>
  <si>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</si>
  <si>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</si>
  <si>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«Реконструкция системы водоснабжения со строительством станции водоочистки и водоподготовки и замены водопроводных сетей в г. Рославль Смоленской области»</t>
  </si>
  <si>
    <t>2019 год*</t>
  </si>
  <si>
    <t>«Водозаборный узел 1 и 2 подъема из подземного источника со станцией обезжелезивания и сетями хозяйственно-противопожарного водоснабжения в г. Велиж (малая сторона)»</t>
  </si>
  <si>
    <t>«Реализация инвестиционной программы «ООО «Региональные объединенные системы водоснабжения и водоотведения Смоленской области (потребители                             г. Вязьма)»</t>
  </si>
  <si>
    <t>«Реконструкция Бабьегорского водозабора с установкой станции доочистки                    г. Смоленск»</t>
  </si>
  <si>
    <t>«Реконструкция Верхне-Ясенного водозабора с установкой станции доочистки                   г. Смоленск»</t>
  </si>
  <si>
    <t>«Реконструкция Рачевского водозабора с установкой станции доочистки                           г. Смоленск»</t>
  </si>
  <si>
    <t>«Строительство станции водоподготовки от арт. скважины № 12/а пр. Гагарина,                  г. Смоленск»</t>
  </si>
  <si>
    <t>«Строительство станции водоподготовки от арт.скважины № 13                       мкрн. Южный, г. Смоленск»</t>
  </si>
  <si>
    <t>«Строительство станции водоподготовки от арт.скважины № 16 по                         ул. М. Еременко, г. Смоленск»</t>
  </si>
  <si>
    <t>«Строительство станции водоподготовки от арт.скважины № 25                      ул. М. Еременко г. Смоленск»</t>
  </si>
  <si>
    <t>«Строительство станции водоподготовки от арт.скважины № 26                     мкрн. Южный, г. Смоленск»</t>
  </si>
  <si>
    <t>«Строительство станции водоподготовки от арт.скважины № 2 п. Красный Бор  пер. Станционный                          г. Смоленск»</t>
  </si>
  <si>
    <t>«Строительство станции водоподготовки от арт.скважины № 36                             п. Гедеоновка, г. Смоленск»</t>
  </si>
  <si>
    <t>«Строительство станции водоподготовки от арт.скважины № 45                      мкрн. Южный, г. Смоленск»</t>
  </si>
  <si>
    <t>«Строительство станции водоподготовки от арт.скважины № 48 Московское ш., г. Смоленск»</t>
  </si>
  <si>
    <t>«Строительство станции водоподготовки от арт.скважины № 51                          п. Миловидово,   г. Смоленск»</t>
  </si>
  <si>
    <t>«Строительство станции водоподготовки от арт.скважины № 59 Досуговское ш.   г. Смоленск»</t>
  </si>
  <si>
    <t>«Реконструкция  водозаборных сооружений по ул. Мира и водопроводных сетей в                 г. Демидов Смоленской области»</t>
  </si>
  <si>
    <t>«Реконструкция водозабора в                 д. Егорьево со строительством нового водовода Верхнеднепровского городского поселения»</t>
  </si>
  <si>
    <t>«Эксплуатационная скважина для питьевого и хозяйственно-бытового водоснабжения населения, расположенная в                            г. Дорогобуж, ул. Ленина»</t>
  </si>
  <si>
    <t>«Строительство станции водоочистки и реконструкция водопроводных сетей в                      п. Кардымово Кардымовского района Смоленской области»</t>
  </si>
  <si>
    <t>«Строительство станции обезжелезивания и водопроводных сетей в                          д. Каменка Кардымовского района Смоленской области»</t>
  </si>
  <si>
    <t>«Строительство станции водоподготовки и водопроводных сетей в                          д. Денисово Починковского района Смоленской области»</t>
  </si>
  <si>
    <t>«Реконструкция водозаборной скважины № 6 для хозяйственно-питьевого водоснабжения г. Рославля, расположенной по адресу: Смоленская область                              г. Рославль, ул. Октябрьская                    (1 этап)»</t>
  </si>
  <si>
    <t>«Строительство станции водоподготовки и водопроводных сетей в                        д. Прудки Сафоновского района Смоленской области»</t>
  </si>
  <si>
    <t>«Строительство станции обезжелезивания и водопроводных сетей в                   д. Казулино Сафоновского района Смоленской области»</t>
  </si>
  <si>
    <t>«Строительство станции водоочистки в                                   д. Богородицкое Козинского сельского поселения Смоленского района Смоленской области»</t>
  </si>
  <si>
    <t>«Строительство станции обезжелезивания и водопроводных сетей в                   д. Жуково Смоленской области»</t>
  </si>
  <si>
    <t>«Станция обезжелезивания в                      с. Темкино Темкинского района Смоленской области»</t>
  </si>
  <si>
    <t>«Строительство станции водоподготовки и водопроводных сетей в                        с. Всходы Угранского района Смоленской области»</t>
  </si>
  <si>
    <t>«Строительство станции водоподготовки для хозяйственно-питьевых целей и водопроводных сетей в                  п.г.т. Холм-Жирковский Смоленской области»</t>
  </si>
  <si>
    <t>«Строительство станции водоподготовки для хозяйственно-питьевых целей и водопроводных сетей на                  ст. Игоревская Холм-Жирковского района Смоленской области»</t>
  </si>
  <si>
    <t>«Реконструкция водовода в                  г. Ельня Смоленской области, протяженностью 18,3 км от                  д. Селиба до мкр. Кутузовский в г. Ельня. Реконструкция уличной водопроводной сети, протяженностью 20,3 км, по        ул. Мелиораторов,                            ул. Кировская, ул. Пролетарская,                                  ул. Интернациональная,                         ул. Советская. ул. Говорова,              ул. Ленина»</t>
  </si>
  <si>
    <t>общая стоимость</t>
  </si>
  <si>
    <t xml:space="preserve">     в том числе:</t>
  </si>
  <si>
    <t xml:space="preserve">                           в том числе:</t>
  </si>
  <si>
    <t xml:space="preserve">  в том числе:</t>
  </si>
  <si>
    <t xml:space="preserve">    в том числе:</t>
  </si>
  <si>
    <t xml:space="preserve">         в том числе:</t>
  </si>
  <si>
    <t xml:space="preserve"> в том числе:</t>
  </si>
  <si>
    <t>«Строительство водозаборного сооружения и сетей питьевого водоснабжения в д. Мерлино Краснинского района Смоленской области»</t>
  </si>
  <si>
    <t>«Строительство станции обезжелезивания воды для хозяйственно-питьевых целей с заменой водопроводных сетей в с. Новодугино Смоленской области»</t>
  </si>
  <si>
    <t>«Строительство водозаборного сооружения и сетей водоснабжения в                              п. Стодолище Починковского района Смоленской области»</t>
  </si>
  <si>
    <t>«Реконструкция системы водоснабжения со строительством станции очистки воды и водопроводных сетей  в  п. Первомайский Шумячского района»</t>
  </si>
  <si>
    <t>Приложение № 4
к областной государственной программе «Повышение качества водоснабжения на территории Смоленской области»</t>
  </si>
  <si>
    <t xml:space="preserve">№                 п/п            </t>
  </si>
  <si>
    <t>Источник финансирования</t>
  </si>
  <si>
    <t>ИТОГО по Смоленской области</t>
  </si>
  <si>
    <t>ИТОГО  по муниципальному образованию «Велижский район»</t>
  </si>
  <si>
    <t>ИТОГО  по муниципальному образованию «Вяземский  район» Смоленской области</t>
  </si>
  <si>
    <t>ИТОГО  по муниципальному образованию «Глинковский район» Смоленской области</t>
  </si>
  <si>
    <t>ИТОГО  по городу Смоленску</t>
  </si>
  <si>
    <t>ИТОГО  по муниципальному образованию «Демидовский  район» Смоленской области</t>
  </si>
  <si>
    <t>ИТОГО  по муниципальному образованию «Дорогобужский  район» Смоленской области</t>
  </si>
  <si>
    <t>ИТОГО  по муниципальному образованию  «Духовщинский  район» Смоленской области</t>
  </si>
  <si>
    <t>ИТОГО  по муниципальному образованию  «Ельнинский  район» Смоленской области</t>
  </si>
  <si>
    <t>ИТОГО  по муниципальному образованию  «Кардымовский  район» Смоленской области</t>
  </si>
  <si>
    <t>ИТОГО  по муниципальному образованию  «Краснинский  район» Смоленской области</t>
  </si>
  <si>
    <t>ИТОГО  по муниципальному образованию «Новодугинский  район» Смоленской области</t>
  </si>
  <si>
    <t>ИТОГО  по муниципальному образованию  «Починковский  район» Смоленской области</t>
  </si>
  <si>
    <t>ИТОГО  по муниципальному образованию «Рославльский  район» Смоленской области</t>
  </si>
  <si>
    <t>ИТОГО  по муниципальному образованию «Сафоновский район» Смоленской области</t>
  </si>
  <si>
    <t>ИТОГО  по муниципальному образованию  «Смоленский  район» Смоленской области</t>
  </si>
  <si>
    <t>ИТОГО  по муниципальному образованию «Сычевский  район» Смоленской области</t>
  </si>
  <si>
    <t>ИТОГО  по муниципальному образованию «Темкинский  район» Смоленской области</t>
  </si>
  <si>
    <t>ИТОГО  по муниципальному образованию «Угранский  район» Смоленской области</t>
  </si>
  <si>
    <t>ИТОГО  по муниципальному образованию  «Хиславичский  район» Смоленской области</t>
  </si>
  <si>
    <t>ИТОГО  по муниципальному образованию  «Холм-Жирковский  район» Смоленской области</t>
  </si>
  <si>
    <t>ИТОГО  по муниципальному образованию «Шумячский  район» Смоленской области</t>
  </si>
  <si>
    <t>ИТОГО  по муниципальному образованию  «Ярцевский  район» Смоленской области</t>
  </si>
  <si>
    <r>
      <t xml:space="preserve">ПД </t>
    </r>
    <r>
      <rPr>
        <sz val="10"/>
        <color indexed="8"/>
        <rFont val="Times New Roman"/>
        <family val="1"/>
        <charset val="204"/>
      </rPr>
      <t>- проектная документация.</t>
    </r>
  </si>
  <si>
    <r>
      <t>СМР</t>
    </r>
    <r>
      <rPr>
        <sz val="10"/>
        <color indexed="8"/>
        <rFont val="Times New Roman"/>
        <family val="1"/>
        <charset val="204"/>
      </rPr>
      <t xml:space="preserve"> - строительно-монтажные работы.</t>
    </r>
  </si>
  <si>
    <r>
      <t>ФБ</t>
    </r>
    <r>
      <rPr>
        <vertAlign val="superscript"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- федеральный бюджет.</t>
    </r>
  </si>
  <si>
    <r>
      <t>БС</t>
    </r>
    <r>
      <rPr>
        <sz val="10"/>
        <color indexed="8"/>
        <rFont val="Times New Roman"/>
        <family val="1"/>
        <charset val="204"/>
      </rPr>
      <t xml:space="preserve"> - бюджет субъекта Российской Федерации.</t>
    </r>
  </si>
  <si>
    <r>
      <t>МБ</t>
    </r>
    <r>
      <rPr>
        <vertAlign val="superscript"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- местный бюджет.</t>
    </r>
  </si>
  <si>
    <r>
      <t>ВБ</t>
    </r>
    <r>
      <rPr>
        <sz val="10"/>
        <color indexed="8"/>
        <rFont val="Times New Roman"/>
        <family val="1"/>
        <charset val="204"/>
      </rPr>
      <t xml:space="preserve"> - внебюджетные источники.</t>
    </r>
  </si>
  <si>
    <t>* Мероприятия реализованы в рамках подпрограммы «Повышение качества водоснабжения» областной государственной программы «Создание условий для обеспечения качественными услугами жилищно-коммунального хозяйства населения Смоленской области», утвержденной постановлением Администрации Смоленской области от 20.11.2013 № 929.</t>
  </si>
  <si>
    <t>«Строительство станции водоочистки водозабора Южный и водопроводных сетей в             г. Сафоново Сафоновском районе Смоленской области»</t>
  </si>
  <si>
    <t>«Реконструкция водозабора «Дубинин Луг» с водоводами и бурением новых скважин             (№ 1, № 3) в г. Рославль Смоленской области»</t>
  </si>
  <si>
    <t>за период реализации Государственной программы</t>
  </si>
  <si>
    <t>«Реализация инвестиционной программы «ООО «Региональные объединенные системы водоснабжения и водоотведения Смоленской области» (потребители                                  г. Ярцево)»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</si>
</sst>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0" fillId="0" borderId="2" xfId="0" applyFill="1" applyBorder="1"/>
    <xf numFmtId="0" fontId="3" fillId="0" borderId="2" xfId="0" applyFont="1" applyFill="1" applyBorder="1"/>
    <xf numFmtId="0" fontId="3" fillId="0" borderId="0" xfId="0" applyFont="1" applyFill="1"/>
    <xf numFmtId="0" fontId="0" fillId="0" borderId="2" xfId="0" applyFill="1" applyBorder="1" applyAlignment="1">
      <alignment vertical="top"/>
    </xf>
    <xf numFmtId="0" fontId="0" fillId="0" borderId="0" xfId="0" applyFill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7" fillId="0" borderId="0" xfId="0" applyFont="1" applyFill="1"/>
    <xf numFmtId="0" fontId="1" fillId="0" borderId="0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vertical="top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textRotation="90" wrapText="1"/>
    </xf>
    <xf numFmtId="0" fontId="1" fillId="0" borderId="4" xfId="0" applyFont="1" applyFill="1" applyBorder="1" applyAlignment="1">
      <alignment horizontal="center" textRotation="90" wrapText="1"/>
    </xf>
    <xf numFmtId="0" fontId="1" fillId="0" borderId="5" xfId="0" applyFont="1" applyFill="1" applyBorder="1" applyAlignment="1">
      <alignment horizont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0" fillId="0" borderId="5" xfId="0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416"/>
  <sheetViews>
    <sheetView tabSelected="1" view="pageBreakPreview" topLeftCell="A394" zoomScaleSheetLayoutView="100" workbookViewId="0">
      <selection activeCell="C406" sqref="C406"/>
    </sheetView>
  </sheetViews>
  <sheetFormatPr defaultColWidth="0" defaultRowHeight="15" x14ac:dyDescent="0.25"/>
  <cols>
    <col min="1" max="1" width="5.7109375" style="2" customWidth="1"/>
    <col min="2" max="2" width="15.7109375" style="2" customWidth="1"/>
    <col min="3" max="3" width="25.42578125" style="2" customWidth="1"/>
    <col min="4" max="4" width="7.5703125" style="2" customWidth="1"/>
    <col min="5" max="19" width="12.7109375" style="2" customWidth="1"/>
    <col min="20" max="20" width="5.5703125" style="2" customWidth="1"/>
    <col min="21" max="1025" width="8.5703125" style="2" hidden="1" customWidth="1"/>
    <col min="1026" max="1026" width="9.140625" style="2" hidden="1" customWidth="1"/>
    <col min="1027" max="16384" width="0" style="2" hidden="1"/>
  </cols>
  <sheetData>
    <row r="1" spans="1:1026" ht="57" customHeight="1" x14ac:dyDescent="0.25">
      <c r="A1" s="4"/>
      <c r="B1" s="4"/>
      <c r="C1" s="4"/>
      <c r="D1" s="5"/>
      <c r="E1" s="5"/>
      <c r="F1" s="5"/>
      <c r="G1" s="5"/>
      <c r="H1" s="5"/>
      <c r="I1" s="5"/>
      <c r="N1" s="6"/>
      <c r="O1" s="44" t="s">
        <v>115</v>
      </c>
      <c r="P1" s="44"/>
      <c r="Q1" s="44"/>
      <c r="R1" s="44"/>
      <c r="S1" s="44"/>
      <c r="T1" s="7"/>
    </row>
    <row r="2" spans="1:1026" ht="24.2" customHeight="1" x14ac:dyDescent="0.25">
      <c r="A2" s="32" t="s">
        <v>54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026" ht="24" customHeight="1" x14ac:dyDescent="0.25">
      <c r="A3" s="32" t="s">
        <v>55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026" ht="18" customHeight="1" x14ac:dyDescent="0.25">
      <c r="N4" s="6"/>
    </row>
    <row r="5" spans="1:1026" ht="18" customHeight="1" x14ac:dyDescent="0.25">
      <c r="A5" s="27" t="s">
        <v>116</v>
      </c>
      <c r="B5" s="27" t="s">
        <v>0</v>
      </c>
      <c r="C5" s="27" t="s">
        <v>1</v>
      </c>
      <c r="D5" s="27" t="s">
        <v>117</v>
      </c>
      <c r="E5" s="27"/>
      <c r="F5" s="27" t="s">
        <v>2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8"/>
    </row>
    <row r="6" spans="1:1026" ht="18" customHeight="1" x14ac:dyDescent="0.25">
      <c r="A6" s="27"/>
      <c r="B6" s="27"/>
      <c r="C6" s="27"/>
      <c r="D6" s="27"/>
      <c r="E6" s="27"/>
      <c r="F6" s="27" t="s">
        <v>150</v>
      </c>
      <c r="G6" s="27"/>
      <c r="H6" s="27" t="s">
        <v>71</v>
      </c>
      <c r="I6" s="27"/>
      <c r="J6" s="27" t="s">
        <v>3</v>
      </c>
      <c r="K6" s="27"/>
      <c r="L6" s="27" t="s">
        <v>4</v>
      </c>
      <c r="M6" s="27"/>
      <c r="N6" s="27" t="s">
        <v>5</v>
      </c>
      <c r="O6" s="27"/>
      <c r="P6" s="27" t="s">
        <v>6</v>
      </c>
      <c r="Q6" s="27"/>
      <c r="R6" s="27" t="s">
        <v>7</v>
      </c>
      <c r="S6" s="27"/>
      <c r="T6" s="8"/>
    </row>
    <row r="7" spans="1:1026" ht="18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8"/>
    </row>
    <row r="8" spans="1:1026" ht="18" customHeight="1" x14ac:dyDescent="0.25">
      <c r="A8" s="27"/>
      <c r="B8" s="27"/>
      <c r="C8" s="27"/>
      <c r="D8" s="27"/>
      <c r="E8" s="27"/>
      <c r="F8" s="14" t="s">
        <v>8</v>
      </c>
      <c r="G8" s="15" t="s">
        <v>9</v>
      </c>
      <c r="H8" s="14" t="s">
        <v>8</v>
      </c>
      <c r="I8" s="15" t="s">
        <v>9</v>
      </c>
      <c r="J8" s="14" t="s">
        <v>8</v>
      </c>
      <c r="K8" s="15" t="s">
        <v>9</v>
      </c>
      <c r="L8" s="14" t="s">
        <v>8</v>
      </c>
      <c r="M8" s="15" t="s">
        <v>9</v>
      </c>
      <c r="N8" s="14" t="s">
        <v>8</v>
      </c>
      <c r="O8" s="15" t="s">
        <v>9</v>
      </c>
      <c r="P8" s="14" t="s">
        <v>8</v>
      </c>
      <c r="Q8" s="15" t="s">
        <v>9</v>
      </c>
      <c r="R8" s="14" t="s">
        <v>8</v>
      </c>
      <c r="S8" s="15" t="s">
        <v>9</v>
      </c>
      <c r="T8" s="8"/>
    </row>
    <row r="9" spans="1:1026" ht="18" customHeight="1" x14ac:dyDescent="0.25">
      <c r="A9" s="27"/>
      <c r="B9" s="27"/>
      <c r="C9" s="27"/>
      <c r="D9" s="27"/>
      <c r="E9" s="27"/>
      <c r="F9" s="15" t="s">
        <v>10</v>
      </c>
      <c r="G9" s="15" t="s">
        <v>10</v>
      </c>
      <c r="H9" s="15" t="s">
        <v>10</v>
      </c>
      <c r="I9" s="15" t="s">
        <v>10</v>
      </c>
      <c r="J9" s="15" t="s">
        <v>10</v>
      </c>
      <c r="K9" s="15" t="s">
        <v>10</v>
      </c>
      <c r="L9" s="15" t="s">
        <v>10</v>
      </c>
      <c r="M9" s="15" t="s">
        <v>10</v>
      </c>
      <c r="N9" s="15" t="s">
        <v>10</v>
      </c>
      <c r="O9" s="15" t="s">
        <v>10</v>
      </c>
      <c r="P9" s="15" t="s">
        <v>10</v>
      </c>
      <c r="Q9" s="15" t="s">
        <v>10</v>
      </c>
      <c r="R9" s="15" t="s">
        <v>10</v>
      </c>
      <c r="S9" s="15" t="s">
        <v>10</v>
      </c>
      <c r="T9" s="8"/>
    </row>
    <row r="10" spans="1:1026" ht="18" customHeight="1" x14ac:dyDescent="0.25">
      <c r="A10" s="3">
        <v>1</v>
      </c>
      <c r="B10" s="3">
        <v>2</v>
      </c>
      <c r="C10" s="3">
        <v>3</v>
      </c>
      <c r="D10" s="31">
        <v>4</v>
      </c>
      <c r="E10" s="31"/>
      <c r="F10" s="16">
        <v>5</v>
      </c>
      <c r="G10" s="16">
        <v>6</v>
      </c>
      <c r="H10" s="16">
        <v>7</v>
      </c>
      <c r="I10" s="16">
        <v>8</v>
      </c>
      <c r="J10" s="16">
        <v>9</v>
      </c>
      <c r="K10" s="16">
        <v>10</v>
      </c>
      <c r="L10" s="16">
        <v>11</v>
      </c>
      <c r="M10" s="16">
        <v>12</v>
      </c>
      <c r="N10" s="16">
        <v>13</v>
      </c>
      <c r="O10" s="16">
        <v>14</v>
      </c>
      <c r="P10" s="16">
        <v>15</v>
      </c>
      <c r="Q10" s="16">
        <v>16</v>
      </c>
      <c r="R10" s="16">
        <v>17</v>
      </c>
      <c r="S10" s="16">
        <v>18</v>
      </c>
      <c r="T10" s="9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</row>
    <row r="11" spans="1:1026" ht="18" customHeight="1" x14ac:dyDescent="0.25">
      <c r="A11" s="26" t="s">
        <v>118</v>
      </c>
      <c r="B11" s="26"/>
      <c r="C11" s="26"/>
      <c r="D11" s="34" t="s">
        <v>104</v>
      </c>
      <c r="E11" s="34"/>
      <c r="F11" s="17">
        <f>SUM(F12:F15)</f>
        <v>178305.52</v>
      </c>
      <c r="G11" s="17">
        <f>SUM(G12:G15)</f>
        <v>3210458.8285300005</v>
      </c>
      <c r="H11" s="17">
        <f t="shared" ref="H11:S15" si="0">SUM(H16,H31,H41,H51,H126,H141,H161,H171,H181,H196,H211,H221,H241,H271,H301,H326,H336,H346,H356,H371,H386,H396)</f>
        <v>8861.3599999999988</v>
      </c>
      <c r="I11" s="17">
        <f t="shared" si="0"/>
        <v>74244.828779999996</v>
      </c>
      <c r="J11" s="17">
        <f t="shared" si="0"/>
        <v>47225.659999999996</v>
      </c>
      <c r="K11" s="17">
        <f t="shared" si="0"/>
        <v>252573.67975000001</v>
      </c>
      <c r="L11" s="17">
        <f t="shared" si="0"/>
        <v>50813.5</v>
      </c>
      <c r="M11" s="17">
        <f t="shared" si="0"/>
        <v>407707.06</v>
      </c>
      <c r="N11" s="17">
        <f t="shared" si="0"/>
        <v>61355</v>
      </c>
      <c r="O11" s="17">
        <f t="shared" si="0"/>
        <v>736750</v>
      </c>
      <c r="P11" s="17">
        <f t="shared" si="0"/>
        <v>10050</v>
      </c>
      <c r="Q11" s="17">
        <f t="shared" si="0"/>
        <v>1198348.26</v>
      </c>
      <c r="R11" s="17">
        <f t="shared" si="0"/>
        <v>0</v>
      </c>
      <c r="S11" s="17">
        <f t="shared" si="0"/>
        <v>540835</v>
      </c>
      <c r="T11" s="8"/>
    </row>
    <row r="12" spans="1:1026" ht="18" customHeight="1" x14ac:dyDescent="0.25">
      <c r="A12" s="26"/>
      <c r="B12" s="26"/>
      <c r="C12" s="26"/>
      <c r="D12" s="28" t="s">
        <v>11</v>
      </c>
      <c r="E12" s="14" t="s">
        <v>12</v>
      </c>
      <c r="F12" s="17">
        <f t="shared" ref="F12:G15" si="1">H12+J12+L12+N12+P12+R12</f>
        <v>0</v>
      </c>
      <c r="G12" s="17">
        <f t="shared" si="1"/>
        <v>2783131.8449900001</v>
      </c>
      <c r="H12" s="17">
        <f t="shared" si="0"/>
        <v>0</v>
      </c>
      <c r="I12" s="17">
        <f t="shared" si="0"/>
        <v>72017.464990000008</v>
      </c>
      <c r="J12" s="17">
        <f t="shared" si="0"/>
        <v>0</v>
      </c>
      <c r="K12" s="17">
        <f t="shared" si="0"/>
        <v>244996.19999999998</v>
      </c>
      <c r="L12" s="17">
        <f t="shared" si="0"/>
        <v>0</v>
      </c>
      <c r="M12" s="17">
        <f t="shared" si="0"/>
        <v>395475.77999999997</v>
      </c>
      <c r="N12" s="17">
        <f t="shared" si="0"/>
        <v>0</v>
      </c>
      <c r="O12" s="17">
        <f t="shared" si="0"/>
        <v>714613.5</v>
      </c>
      <c r="P12" s="17">
        <f t="shared" si="0"/>
        <v>0</v>
      </c>
      <c r="Q12" s="17">
        <f t="shared" si="0"/>
        <v>831418.9</v>
      </c>
      <c r="R12" s="17">
        <f t="shared" si="0"/>
        <v>0</v>
      </c>
      <c r="S12" s="17">
        <f t="shared" si="0"/>
        <v>524610</v>
      </c>
      <c r="T12" s="8"/>
    </row>
    <row r="13" spans="1:1026" ht="18" customHeight="1" x14ac:dyDescent="0.25">
      <c r="A13" s="26"/>
      <c r="B13" s="26"/>
      <c r="C13" s="26"/>
      <c r="D13" s="29"/>
      <c r="E13" s="14" t="s">
        <v>13</v>
      </c>
      <c r="F13" s="17">
        <f t="shared" si="1"/>
        <v>0</v>
      </c>
      <c r="G13" s="17">
        <f t="shared" si="1"/>
        <v>86148.504849999998</v>
      </c>
      <c r="H13" s="17">
        <f t="shared" si="0"/>
        <v>0</v>
      </c>
      <c r="I13" s="17">
        <f t="shared" si="0"/>
        <v>2226.3848499999999</v>
      </c>
      <c r="J13" s="17">
        <f t="shared" si="0"/>
        <v>0</v>
      </c>
      <c r="K13" s="17">
        <f t="shared" si="0"/>
        <v>7574.91</v>
      </c>
      <c r="L13" s="17">
        <f t="shared" si="0"/>
        <v>0</v>
      </c>
      <c r="M13" s="17">
        <f t="shared" si="0"/>
        <v>12227.01</v>
      </c>
      <c r="N13" s="17">
        <f t="shared" si="0"/>
        <v>0</v>
      </c>
      <c r="O13" s="17">
        <f t="shared" si="0"/>
        <v>22128.5</v>
      </c>
      <c r="P13" s="17">
        <f t="shared" si="0"/>
        <v>0</v>
      </c>
      <c r="Q13" s="17">
        <f t="shared" si="0"/>
        <v>25772.3</v>
      </c>
      <c r="R13" s="17">
        <f t="shared" si="0"/>
        <v>0</v>
      </c>
      <c r="S13" s="17">
        <f t="shared" si="0"/>
        <v>16219.4</v>
      </c>
      <c r="T13" s="8"/>
    </row>
    <row r="14" spans="1:1026" ht="18" customHeight="1" x14ac:dyDescent="0.25">
      <c r="A14" s="26"/>
      <c r="B14" s="26"/>
      <c r="C14" s="26"/>
      <c r="D14" s="29"/>
      <c r="E14" s="14" t="s">
        <v>14</v>
      </c>
      <c r="F14" s="17">
        <f t="shared" si="1"/>
        <v>178305.52</v>
      </c>
      <c r="G14" s="17">
        <f t="shared" si="1"/>
        <v>30.218690000000002</v>
      </c>
      <c r="H14" s="17">
        <f t="shared" si="0"/>
        <v>8861.3599999999988</v>
      </c>
      <c r="I14" s="17">
        <f t="shared" si="0"/>
        <v>0.97894000000000014</v>
      </c>
      <c r="J14" s="17">
        <f t="shared" si="0"/>
        <v>47225.659999999996</v>
      </c>
      <c r="K14" s="17">
        <f t="shared" si="0"/>
        <v>2.5697499999999995</v>
      </c>
      <c r="L14" s="17">
        <f t="shared" si="0"/>
        <v>50813.5</v>
      </c>
      <c r="M14" s="17">
        <f t="shared" si="0"/>
        <v>4.2699999999999996</v>
      </c>
      <c r="N14" s="17">
        <f t="shared" si="0"/>
        <v>61355</v>
      </c>
      <c r="O14" s="17">
        <f t="shared" si="0"/>
        <v>8</v>
      </c>
      <c r="P14" s="17">
        <f t="shared" si="0"/>
        <v>10050</v>
      </c>
      <c r="Q14" s="17">
        <f t="shared" si="0"/>
        <v>8.8000000000000007</v>
      </c>
      <c r="R14" s="17">
        <f t="shared" si="0"/>
        <v>0</v>
      </c>
      <c r="S14" s="17">
        <f t="shared" si="0"/>
        <v>5.6</v>
      </c>
      <c r="T14" s="8"/>
    </row>
    <row r="15" spans="1:1026" ht="18" customHeight="1" x14ac:dyDescent="0.25">
      <c r="A15" s="26"/>
      <c r="B15" s="26"/>
      <c r="C15" s="26"/>
      <c r="D15" s="30"/>
      <c r="E15" s="14" t="s">
        <v>15</v>
      </c>
      <c r="F15" s="17">
        <f t="shared" si="1"/>
        <v>0</v>
      </c>
      <c r="G15" s="17">
        <f t="shared" si="1"/>
        <v>341148.26</v>
      </c>
      <c r="H15" s="17">
        <f t="shared" si="0"/>
        <v>0</v>
      </c>
      <c r="I15" s="17">
        <f t="shared" si="0"/>
        <v>0</v>
      </c>
      <c r="J15" s="17">
        <f t="shared" si="0"/>
        <v>0</v>
      </c>
      <c r="K15" s="17">
        <f t="shared" si="0"/>
        <v>0</v>
      </c>
      <c r="L15" s="17">
        <f t="shared" si="0"/>
        <v>0</v>
      </c>
      <c r="M15" s="17">
        <f t="shared" si="0"/>
        <v>0</v>
      </c>
      <c r="N15" s="17">
        <f t="shared" si="0"/>
        <v>0</v>
      </c>
      <c r="O15" s="17">
        <f t="shared" si="0"/>
        <v>0</v>
      </c>
      <c r="P15" s="17">
        <f t="shared" si="0"/>
        <v>0</v>
      </c>
      <c r="Q15" s="17">
        <f t="shared" si="0"/>
        <v>341148.26</v>
      </c>
      <c r="R15" s="17">
        <f t="shared" si="0"/>
        <v>0</v>
      </c>
      <c r="S15" s="17">
        <f t="shared" si="0"/>
        <v>0</v>
      </c>
      <c r="T15" s="8"/>
    </row>
    <row r="16" spans="1:1026" ht="18" customHeight="1" x14ac:dyDescent="0.25">
      <c r="A16" s="26" t="s">
        <v>119</v>
      </c>
      <c r="B16" s="26"/>
      <c r="C16" s="26"/>
      <c r="D16" s="34" t="s">
        <v>104</v>
      </c>
      <c r="E16" s="34"/>
      <c r="F16" s="17">
        <f>SUM(F17:F20)</f>
        <v>3432.02</v>
      </c>
      <c r="G16" s="17">
        <f>SUM(G17:G20)</f>
        <v>80343.990000000005</v>
      </c>
      <c r="H16" s="17">
        <f t="shared" ref="H16:S20" si="2">SUM(H21,H26)</f>
        <v>1832.02</v>
      </c>
      <c r="I16" s="17">
        <f t="shared" si="2"/>
        <v>0</v>
      </c>
      <c r="J16" s="17">
        <f t="shared" si="2"/>
        <v>1600</v>
      </c>
      <c r="K16" s="17">
        <f t="shared" si="2"/>
        <v>60343.99</v>
      </c>
      <c r="L16" s="17">
        <f t="shared" si="2"/>
        <v>0</v>
      </c>
      <c r="M16" s="17">
        <f t="shared" si="2"/>
        <v>20000</v>
      </c>
      <c r="N16" s="17">
        <f t="shared" si="2"/>
        <v>0</v>
      </c>
      <c r="O16" s="17">
        <f t="shared" si="2"/>
        <v>0</v>
      </c>
      <c r="P16" s="17">
        <f t="shared" si="2"/>
        <v>0</v>
      </c>
      <c r="Q16" s="17">
        <f t="shared" si="2"/>
        <v>0</v>
      </c>
      <c r="R16" s="17">
        <f t="shared" si="2"/>
        <v>0</v>
      </c>
      <c r="S16" s="17">
        <f t="shared" si="2"/>
        <v>0</v>
      </c>
      <c r="T16" s="8"/>
    </row>
    <row r="17" spans="1:20" ht="18" customHeight="1" x14ac:dyDescent="0.25">
      <c r="A17" s="26"/>
      <c r="B17" s="26"/>
      <c r="C17" s="26"/>
      <c r="D17" s="28" t="s">
        <v>11</v>
      </c>
      <c r="E17" s="1" t="s">
        <v>12</v>
      </c>
      <c r="F17" s="17">
        <f t="shared" ref="F17:G20" si="3">H17+J17+L17+N17+P17+R17</f>
        <v>0</v>
      </c>
      <c r="G17" s="17">
        <f t="shared" si="3"/>
        <v>77933.7</v>
      </c>
      <c r="H17" s="17">
        <f t="shared" si="2"/>
        <v>0</v>
      </c>
      <c r="I17" s="17">
        <f t="shared" si="2"/>
        <v>0</v>
      </c>
      <c r="J17" s="17">
        <f t="shared" si="2"/>
        <v>0</v>
      </c>
      <c r="K17" s="17">
        <f t="shared" si="2"/>
        <v>58533.7</v>
      </c>
      <c r="L17" s="17">
        <f t="shared" si="2"/>
        <v>0</v>
      </c>
      <c r="M17" s="17">
        <f t="shared" si="2"/>
        <v>19400</v>
      </c>
      <c r="N17" s="17">
        <f t="shared" si="2"/>
        <v>0</v>
      </c>
      <c r="O17" s="17">
        <f t="shared" si="2"/>
        <v>0</v>
      </c>
      <c r="P17" s="17">
        <f t="shared" si="2"/>
        <v>0</v>
      </c>
      <c r="Q17" s="17">
        <f t="shared" si="2"/>
        <v>0</v>
      </c>
      <c r="R17" s="17">
        <f t="shared" si="2"/>
        <v>0</v>
      </c>
      <c r="S17" s="17">
        <f t="shared" si="2"/>
        <v>0</v>
      </c>
      <c r="T17" s="8"/>
    </row>
    <row r="18" spans="1:20" ht="18" customHeight="1" x14ac:dyDescent="0.25">
      <c r="A18" s="26"/>
      <c r="B18" s="26"/>
      <c r="C18" s="26"/>
      <c r="D18" s="29"/>
      <c r="E18" s="1" t="s">
        <v>13</v>
      </c>
      <c r="F18" s="17">
        <f t="shared" si="3"/>
        <v>0</v>
      </c>
      <c r="G18" s="17">
        <f t="shared" si="3"/>
        <v>2409.4899999999998</v>
      </c>
      <c r="H18" s="17">
        <f t="shared" si="2"/>
        <v>0</v>
      </c>
      <c r="I18" s="17">
        <f t="shared" si="2"/>
        <v>0</v>
      </c>
      <c r="J18" s="17">
        <f t="shared" si="2"/>
        <v>0</v>
      </c>
      <c r="K18" s="17">
        <f t="shared" si="2"/>
        <v>1809.69</v>
      </c>
      <c r="L18" s="17">
        <f t="shared" si="2"/>
        <v>0</v>
      </c>
      <c r="M18" s="17">
        <f t="shared" si="2"/>
        <v>599.79999999999995</v>
      </c>
      <c r="N18" s="17">
        <f t="shared" si="2"/>
        <v>0</v>
      </c>
      <c r="O18" s="17">
        <f t="shared" si="2"/>
        <v>0</v>
      </c>
      <c r="P18" s="17">
        <f t="shared" si="2"/>
        <v>0</v>
      </c>
      <c r="Q18" s="17">
        <f t="shared" si="2"/>
        <v>0</v>
      </c>
      <c r="R18" s="17">
        <f t="shared" si="2"/>
        <v>0</v>
      </c>
      <c r="S18" s="17">
        <f t="shared" si="2"/>
        <v>0</v>
      </c>
      <c r="T18" s="8"/>
    </row>
    <row r="19" spans="1:20" ht="18" customHeight="1" x14ac:dyDescent="0.25">
      <c r="A19" s="26"/>
      <c r="B19" s="26"/>
      <c r="C19" s="26"/>
      <c r="D19" s="29"/>
      <c r="E19" s="1" t="s">
        <v>14</v>
      </c>
      <c r="F19" s="17">
        <f t="shared" si="3"/>
        <v>3432.02</v>
      </c>
      <c r="G19" s="17">
        <f t="shared" si="3"/>
        <v>0.8</v>
      </c>
      <c r="H19" s="17">
        <f t="shared" si="2"/>
        <v>1832.02</v>
      </c>
      <c r="I19" s="17">
        <f t="shared" si="2"/>
        <v>0</v>
      </c>
      <c r="J19" s="17">
        <f t="shared" si="2"/>
        <v>1600</v>
      </c>
      <c r="K19" s="17">
        <f t="shared" si="2"/>
        <v>0.6</v>
      </c>
      <c r="L19" s="17">
        <f t="shared" si="2"/>
        <v>0</v>
      </c>
      <c r="M19" s="17">
        <f t="shared" si="2"/>
        <v>0.2</v>
      </c>
      <c r="N19" s="17">
        <f t="shared" si="2"/>
        <v>0</v>
      </c>
      <c r="O19" s="17">
        <f t="shared" si="2"/>
        <v>0</v>
      </c>
      <c r="P19" s="17">
        <f t="shared" si="2"/>
        <v>0</v>
      </c>
      <c r="Q19" s="17">
        <f t="shared" si="2"/>
        <v>0</v>
      </c>
      <c r="R19" s="17">
        <f t="shared" si="2"/>
        <v>0</v>
      </c>
      <c r="S19" s="17">
        <f t="shared" si="2"/>
        <v>0</v>
      </c>
      <c r="T19" s="8"/>
    </row>
    <row r="20" spans="1:20" ht="18" customHeight="1" x14ac:dyDescent="0.25">
      <c r="A20" s="26"/>
      <c r="B20" s="26"/>
      <c r="C20" s="26"/>
      <c r="D20" s="30"/>
      <c r="E20" s="1" t="s">
        <v>15</v>
      </c>
      <c r="F20" s="17">
        <f t="shared" si="3"/>
        <v>0</v>
      </c>
      <c r="G20" s="17">
        <f t="shared" si="3"/>
        <v>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  <c r="N20" s="17">
        <f t="shared" si="2"/>
        <v>0</v>
      </c>
      <c r="O20" s="17">
        <f t="shared" si="2"/>
        <v>0</v>
      </c>
      <c r="P20" s="17">
        <f t="shared" si="2"/>
        <v>0</v>
      </c>
      <c r="Q20" s="17">
        <f t="shared" si="2"/>
        <v>0</v>
      </c>
      <c r="R20" s="17">
        <f t="shared" si="2"/>
        <v>0</v>
      </c>
      <c r="S20" s="17">
        <f t="shared" si="2"/>
        <v>0</v>
      </c>
      <c r="T20" s="8"/>
    </row>
    <row r="21" spans="1:20" s="12" customFormat="1" ht="18" customHeight="1" x14ac:dyDescent="0.25">
      <c r="A21" s="27" t="s">
        <v>56</v>
      </c>
      <c r="B21" s="33" t="s">
        <v>16</v>
      </c>
      <c r="C21" s="33" t="s">
        <v>72</v>
      </c>
      <c r="D21" s="27" t="s">
        <v>104</v>
      </c>
      <c r="E21" s="27"/>
      <c r="F21" s="17">
        <f t="shared" ref="F21:S21" si="4">SUM(F22:F25)</f>
        <v>1600</v>
      </c>
      <c r="G21" s="17">
        <f t="shared" si="4"/>
        <v>20000</v>
      </c>
      <c r="H21" s="17">
        <f t="shared" si="4"/>
        <v>0</v>
      </c>
      <c r="I21" s="17">
        <f t="shared" si="4"/>
        <v>0</v>
      </c>
      <c r="J21" s="17">
        <f t="shared" si="4"/>
        <v>1600</v>
      </c>
      <c r="K21" s="17">
        <f t="shared" si="4"/>
        <v>0</v>
      </c>
      <c r="L21" s="17">
        <f t="shared" si="4"/>
        <v>0</v>
      </c>
      <c r="M21" s="17">
        <f t="shared" si="4"/>
        <v>20000</v>
      </c>
      <c r="N21" s="17">
        <f t="shared" si="4"/>
        <v>0</v>
      </c>
      <c r="O21" s="17">
        <f t="shared" si="4"/>
        <v>0</v>
      </c>
      <c r="P21" s="17">
        <f t="shared" si="4"/>
        <v>0</v>
      </c>
      <c r="Q21" s="17">
        <f t="shared" si="4"/>
        <v>0</v>
      </c>
      <c r="R21" s="17">
        <f t="shared" si="4"/>
        <v>0</v>
      </c>
      <c r="S21" s="17">
        <f t="shared" si="4"/>
        <v>0</v>
      </c>
      <c r="T21" s="11"/>
    </row>
    <row r="22" spans="1:20" s="12" customFormat="1" ht="18" customHeight="1" x14ac:dyDescent="0.25">
      <c r="A22" s="27"/>
      <c r="B22" s="33"/>
      <c r="C22" s="33"/>
      <c r="D22" s="28" t="s">
        <v>11</v>
      </c>
      <c r="E22" s="13" t="s">
        <v>12</v>
      </c>
      <c r="F22" s="17">
        <f t="shared" ref="F22:G25" si="5">H22+J22+L22+N22+P22+R22</f>
        <v>0</v>
      </c>
      <c r="G22" s="17">
        <f t="shared" si="5"/>
        <v>19400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19400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1"/>
    </row>
    <row r="23" spans="1:20" s="12" customFormat="1" ht="18" customHeight="1" x14ac:dyDescent="0.25">
      <c r="A23" s="27"/>
      <c r="B23" s="33"/>
      <c r="C23" s="33"/>
      <c r="D23" s="29"/>
      <c r="E23" s="13" t="s">
        <v>13</v>
      </c>
      <c r="F23" s="17">
        <f t="shared" si="5"/>
        <v>0</v>
      </c>
      <c r="G23" s="17">
        <f t="shared" si="5"/>
        <v>599.79999999999995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599.79999999999995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1"/>
    </row>
    <row r="24" spans="1:20" s="12" customFormat="1" ht="18" customHeight="1" x14ac:dyDescent="0.25">
      <c r="A24" s="27"/>
      <c r="B24" s="33"/>
      <c r="C24" s="33"/>
      <c r="D24" s="29"/>
      <c r="E24" s="13" t="s">
        <v>14</v>
      </c>
      <c r="F24" s="17">
        <f t="shared" si="5"/>
        <v>1600</v>
      </c>
      <c r="G24" s="17">
        <f t="shared" si="5"/>
        <v>0.2</v>
      </c>
      <c r="H24" s="17">
        <v>0</v>
      </c>
      <c r="I24" s="17">
        <v>0</v>
      </c>
      <c r="J24" s="17">
        <v>1600</v>
      </c>
      <c r="K24" s="17">
        <v>0</v>
      </c>
      <c r="L24" s="17">
        <v>0</v>
      </c>
      <c r="M24" s="17">
        <v>0.2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1"/>
    </row>
    <row r="25" spans="1:20" s="12" customFormat="1" ht="18" customHeight="1" x14ac:dyDescent="0.25">
      <c r="A25" s="27"/>
      <c r="B25" s="33"/>
      <c r="C25" s="33"/>
      <c r="D25" s="30"/>
      <c r="E25" s="13" t="s">
        <v>15</v>
      </c>
      <c r="F25" s="17">
        <f t="shared" si="5"/>
        <v>0</v>
      </c>
      <c r="G25" s="17">
        <f t="shared" si="5"/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1"/>
    </row>
    <row r="26" spans="1:20" s="12" customFormat="1" ht="18" customHeight="1" x14ac:dyDescent="0.25">
      <c r="A26" s="27" t="s">
        <v>57</v>
      </c>
      <c r="B26" s="33" t="s">
        <v>16</v>
      </c>
      <c r="C26" s="33" t="s">
        <v>17</v>
      </c>
      <c r="D26" s="27" t="s">
        <v>104</v>
      </c>
      <c r="E26" s="27"/>
      <c r="F26" s="17">
        <f t="shared" ref="F26:S26" si="6">SUM(F27:F30)</f>
        <v>1832.02</v>
      </c>
      <c r="G26" s="17">
        <f t="shared" si="6"/>
        <v>60343.99</v>
      </c>
      <c r="H26" s="17">
        <f t="shared" si="6"/>
        <v>1832.02</v>
      </c>
      <c r="I26" s="17">
        <f t="shared" si="6"/>
        <v>0</v>
      </c>
      <c r="J26" s="17">
        <f t="shared" si="6"/>
        <v>0</v>
      </c>
      <c r="K26" s="17">
        <f t="shared" si="6"/>
        <v>60343.99</v>
      </c>
      <c r="L26" s="17">
        <f t="shared" si="6"/>
        <v>0</v>
      </c>
      <c r="M26" s="17">
        <f t="shared" si="6"/>
        <v>0</v>
      </c>
      <c r="N26" s="17">
        <f t="shared" si="6"/>
        <v>0</v>
      </c>
      <c r="O26" s="17">
        <f t="shared" si="6"/>
        <v>0</v>
      </c>
      <c r="P26" s="17">
        <f t="shared" si="6"/>
        <v>0</v>
      </c>
      <c r="Q26" s="17">
        <f t="shared" si="6"/>
        <v>0</v>
      </c>
      <c r="R26" s="17">
        <f t="shared" si="6"/>
        <v>0</v>
      </c>
      <c r="S26" s="17">
        <f t="shared" si="6"/>
        <v>0</v>
      </c>
      <c r="T26" s="11"/>
    </row>
    <row r="27" spans="1:20" s="12" customFormat="1" ht="18" customHeight="1" x14ac:dyDescent="0.25">
      <c r="A27" s="27"/>
      <c r="B27" s="33"/>
      <c r="C27" s="33"/>
      <c r="D27" s="28" t="s">
        <v>11</v>
      </c>
      <c r="E27" s="13" t="s">
        <v>12</v>
      </c>
      <c r="F27" s="17">
        <f t="shared" ref="F27:G30" si="7">H27+J27+L27+N27+P27+R27</f>
        <v>0</v>
      </c>
      <c r="G27" s="17">
        <f t="shared" si="7"/>
        <v>58533.7</v>
      </c>
      <c r="H27" s="17">
        <v>0</v>
      </c>
      <c r="I27" s="17">
        <v>0</v>
      </c>
      <c r="J27" s="17">
        <v>0</v>
      </c>
      <c r="K27" s="17">
        <v>58533.7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1"/>
    </row>
    <row r="28" spans="1:20" s="12" customFormat="1" ht="18" customHeight="1" x14ac:dyDescent="0.25">
      <c r="A28" s="27"/>
      <c r="B28" s="33"/>
      <c r="C28" s="33"/>
      <c r="D28" s="29"/>
      <c r="E28" s="13" t="s">
        <v>13</v>
      </c>
      <c r="F28" s="17">
        <f t="shared" si="7"/>
        <v>0</v>
      </c>
      <c r="G28" s="17">
        <f t="shared" si="7"/>
        <v>1809.69</v>
      </c>
      <c r="H28" s="17">
        <v>0</v>
      </c>
      <c r="I28" s="17">
        <v>0</v>
      </c>
      <c r="J28" s="17">
        <v>0</v>
      </c>
      <c r="K28" s="17">
        <v>1809.69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1"/>
    </row>
    <row r="29" spans="1:20" s="12" customFormat="1" ht="18" customHeight="1" x14ac:dyDescent="0.25">
      <c r="A29" s="27"/>
      <c r="B29" s="33"/>
      <c r="C29" s="33"/>
      <c r="D29" s="29"/>
      <c r="E29" s="13" t="s">
        <v>14</v>
      </c>
      <c r="F29" s="17">
        <f t="shared" si="7"/>
        <v>1832.02</v>
      </c>
      <c r="G29" s="17">
        <f t="shared" si="7"/>
        <v>0.6</v>
      </c>
      <c r="H29" s="17">
        <v>1832.02</v>
      </c>
      <c r="I29" s="17">
        <v>0</v>
      </c>
      <c r="J29" s="17">
        <v>0</v>
      </c>
      <c r="K29" s="17">
        <v>0.6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1"/>
    </row>
    <row r="30" spans="1:20" s="12" customFormat="1" ht="18" customHeight="1" x14ac:dyDescent="0.25">
      <c r="A30" s="27"/>
      <c r="B30" s="33"/>
      <c r="C30" s="33"/>
      <c r="D30" s="30"/>
      <c r="E30" s="13" t="s">
        <v>15</v>
      </c>
      <c r="F30" s="17">
        <f t="shared" si="7"/>
        <v>0</v>
      </c>
      <c r="G30" s="17">
        <f t="shared" si="7"/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1"/>
    </row>
    <row r="31" spans="1:20" s="12" customFormat="1" ht="18" customHeight="1" x14ac:dyDescent="0.25">
      <c r="A31" s="26" t="s">
        <v>120</v>
      </c>
      <c r="B31" s="26"/>
      <c r="C31" s="26"/>
      <c r="D31" s="27" t="s">
        <v>104</v>
      </c>
      <c r="E31" s="27"/>
      <c r="F31" s="17">
        <f>SUM(F32:F35)</f>
        <v>0</v>
      </c>
      <c r="G31" s="17">
        <f>SUM(G32:G35)</f>
        <v>221783</v>
      </c>
      <c r="H31" s="17">
        <f t="shared" ref="H31:S31" si="8">SUM(H36)</f>
        <v>0</v>
      </c>
      <c r="I31" s="17">
        <f t="shared" si="8"/>
        <v>0</v>
      </c>
      <c r="J31" s="17">
        <f t="shared" si="8"/>
        <v>0</v>
      </c>
      <c r="K31" s="17">
        <f t="shared" si="8"/>
        <v>0</v>
      </c>
      <c r="L31" s="17">
        <f t="shared" si="8"/>
        <v>0</v>
      </c>
      <c r="M31" s="17">
        <f t="shared" si="8"/>
        <v>0</v>
      </c>
      <c r="N31" s="17">
        <f t="shared" si="8"/>
        <v>0</v>
      </c>
      <c r="O31" s="17">
        <f t="shared" si="8"/>
        <v>0</v>
      </c>
      <c r="P31" s="17">
        <f t="shared" si="8"/>
        <v>0</v>
      </c>
      <c r="Q31" s="17">
        <f t="shared" si="8"/>
        <v>221783</v>
      </c>
      <c r="R31" s="17">
        <f t="shared" si="8"/>
        <v>0</v>
      </c>
      <c r="S31" s="17">
        <f t="shared" si="8"/>
        <v>0</v>
      </c>
      <c r="T31" s="11"/>
    </row>
    <row r="32" spans="1:20" s="12" customFormat="1" ht="18" customHeight="1" x14ac:dyDescent="0.25">
      <c r="A32" s="26"/>
      <c r="B32" s="26"/>
      <c r="C32" s="26"/>
      <c r="D32" s="28" t="s">
        <v>11</v>
      </c>
      <c r="E32" s="13" t="s">
        <v>12</v>
      </c>
      <c r="F32" s="17">
        <f t="shared" ref="F32:G35" si="9">H32+J32+L32+N32+P32+R32</f>
        <v>0</v>
      </c>
      <c r="G32" s="17">
        <f t="shared" si="9"/>
        <v>0</v>
      </c>
      <c r="H32" s="17">
        <f t="shared" ref="H32:S35" si="10">SUM(H37)</f>
        <v>0</v>
      </c>
      <c r="I32" s="17">
        <f t="shared" si="10"/>
        <v>0</v>
      </c>
      <c r="J32" s="17">
        <f t="shared" si="10"/>
        <v>0</v>
      </c>
      <c r="K32" s="17">
        <f t="shared" si="10"/>
        <v>0</v>
      </c>
      <c r="L32" s="17">
        <f t="shared" si="10"/>
        <v>0</v>
      </c>
      <c r="M32" s="17">
        <f t="shared" si="10"/>
        <v>0</v>
      </c>
      <c r="N32" s="17">
        <f t="shared" si="10"/>
        <v>0</v>
      </c>
      <c r="O32" s="17">
        <f t="shared" si="10"/>
        <v>0</v>
      </c>
      <c r="P32" s="17">
        <f t="shared" si="10"/>
        <v>0</v>
      </c>
      <c r="Q32" s="17">
        <f t="shared" si="10"/>
        <v>0</v>
      </c>
      <c r="R32" s="17">
        <f t="shared" si="10"/>
        <v>0</v>
      </c>
      <c r="S32" s="17">
        <f t="shared" si="10"/>
        <v>0</v>
      </c>
      <c r="T32" s="11"/>
    </row>
    <row r="33" spans="1:20" s="12" customFormat="1" ht="18" customHeight="1" x14ac:dyDescent="0.25">
      <c r="A33" s="26"/>
      <c r="B33" s="26"/>
      <c r="C33" s="26"/>
      <c r="D33" s="29"/>
      <c r="E33" s="13" t="s">
        <v>13</v>
      </c>
      <c r="F33" s="17">
        <f t="shared" si="9"/>
        <v>0</v>
      </c>
      <c r="G33" s="17">
        <f t="shared" si="9"/>
        <v>0</v>
      </c>
      <c r="H33" s="17">
        <f t="shared" si="10"/>
        <v>0</v>
      </c>
      <c r="I33" s="17">
        <f t="shared" si="10"/>
        <v>0</v>
      </c>
      <c r="J33" s="17">
        <f t="shared" si="10"/>
        <v>0</v>
      </c>
      <c r="K33" s="17">
        <f t="shared" si="10"/>
        <v>0</v>
      </c>
      <c r="L33" s="17">
        <f t="shared" si="10"/>
        <v>0</v>
      </c>
      <c r="M33" s="17">
        <f t="shared" si="10"/>
        <v>0</v>
      </c>
      <c r="N33" s="17">
        <f t="shared" si="10"/>
        <v>0</v>
      </c>
      <c r="O33" s="17">
        <f t="shared" si="10"/>
        <v>0</v>
      </c>
      <c r="P33" s="17">
        <f t="shared" si="10"/>
        <v>0</v>
      </c>
      <c r="Q33" s="17">
        <f t="shared" si="10"/>
        <v>0</v>
      </c>
      <c r="R33" s="17">
        <f t="shared" si="10"/>
        <v>0</v>
      </c>
      <c r="S33" s="17">
        <f t="shared" si="10"/>
        <v>0</v>
      </c>
      <c r="T33" s="11"/>
    </row>
    <row r="34" spans="1:20" s="12" customFormat="1" ht="18" customHeight="1" x14ac:dyDescent="0.25">
      <c r="A34" s="26"/>
      <c r="B34" s="26"/>
      <c r="C34" s="26"/>
      <c r="D34" s="29"/>
      <c r="E34" s="13" t="s">
        <v>14</v>
      </c>
      <c r="F34" s="17">
        <f t="shared" si="9"/>
        <v>0</v>
      </c>
      <c r="G34" s="17">
        <f t="shared" si="9"/>
        <v>0</v>
      </c>
      <c r="H34" s="17">
        <f t="shared" si="10"/>
        <v>0</v>
      </c>
      <c r="I34" s="17">
        <f t="shared" si="10"/>
        <v>0</v>
      </c>
      <c r="J34" s="17">
        <f t="shared" si="10"/>
        <v>0</v>
      </c>
      <c r="K34" s="17">
        <f t="shared" si="10"/>
        <v>0</v>
      </c>
      <c r="L34" s="17">
        <f t="shared" si="10"/>
        <v>0</v>
      </c>
      <c r="M34" s="17">
        <f t="shared" si="10"/>
        <v>0</v>
      </c>
      <c r="N34" s="17">
        <f t="shared" si="10"/>
        <v>0</v>
      </c>
      <c r="O34" s="17">
        <f t="shared" si="10"/>
        <v>0</v>
      </c>
      <c r="P34" s="17">
        <f t="shared" si="10"/>
        <v>0</v>
      </c>
      <c r="Q34" s="17">
        <f t="shared" si="10"/>
        <v>0</v>
      </c>
      <c r="R34" s="17">
        <f t="shared" si="10"/>
        <v>0</v>
      </c>
      <c r="S34" s="17">
        <f t="shared" si="10"/>
        <v>0</v>
      </c>
      <c r="T34" s="11"/>
    </row>
    <row r="35" spans="1:20" s="12" customFormat="1" ht="18" customHeight="1" x14ac:dyDescent="0.25">
      <c r="A35" s="26"/>
      <c r="B35" s="26"/>
      <c r="C35" s="26"/>
      <c r="D35" s="30"/>
      <c r="E35" s="13" t="s">
        <v>15</v>
      </c>
      <c r="F35" s="17">
        <f t="shared" si="9"/>
        <v>0</v>
      </c>
      <c r="G35" s="17">
        <f t="shared" si="9"/>
        <v>221783</v>
      </c>
      <c r="H35" s="17">
        <f t="shared" si="10"/>
        <v>0</v>
      </c>
      <c r="I35" s="17">
        <f t="shared" si="10"/>
        <v>0</v>
      </c>
      <c r="J35" s="17">
        <f t="shared" si="10"/>
        <v>0</v>
      </c>
      <c r="K35" s="17">
        <f t="shared" si="10"/>
        <v>0</v>
      </c>
      <c r="L35" s="17">
        <f t="shared" si="10"/>
        <v>0</v>
      </c>
      <c r="M35" s="17">
        <f t="shared" si="10"/>
        <v>0</v>
      </c>
      <c r="N35" s="17">
        <f t="shared" si="10"/>
        <v>0</v>
      </c>
      <c r="O35" s="17">
        <f t="shared" si="10"/>
        <v>0</v>
      </c>
      <c r="P35" s="17">
        <f t="shared" si="10"/>
        <v>0</v>
      </c>
      <c r="Q35" s="17">
        <f t="shared" si="10"/>
        <v>221783</v>
      </c>
      <c r="R35" s="17">
        <f t="shared" si="10"/>
        <v>0</v>
      </c>
      <c r="S35" s="17">
        <f t="shared" si="10"/>
        <v>0</v>
      </c>
      <c r="T35" s="11"/>
    </row>
    <row r="36" spans="1:20" s="12" customFormat="1" ht="18" customHeight="1" x14ac:dyDescent="0.25">
      <c r="A36" s="27" t="s">
        <v>56</v>
      </c>
      <c r="B36" s="33" t="s">
        <v>18</v>
      </c>
      <c r="C36" s="33" t="s">
        <v>73</v>
      </c>
      <c r="D36" s="27" t="s">
        <v>104</v>
      </c>
      <c r="E36" s="27"/>
      <c r="F36" s="17">
        <f t="shared" ref="F36:S36" si="11">SUM(F37:F40)</f>
        <v>0</v>
      </c>
      <c r="G36" s="17">
        <f t="shared" si="11"/>
        <v>221783</v>
      </c>
      <c r="H36" s="17">
        <f t="shared" si="11"/>
        <v>0</v>
      </c>
      <c r="I36" s="17">
        <f t="shared" si="11"/>
        <v>0</v>
      </c>
      <c r="J36" s="17">
        <f t="shared" si="11"/>
        <v>0</v>
      </c>
      <c r="K36" s="17">
        <f t="shared" si="11"/>
        <v>0</v>
      </c>
      <c r="L36" s="17">
        <f t="shared" si="11"/>
        <v>0</v>
      </c>
      <c r="M36" s="17">
        <f t="shared" si="11"/>
        <v>0</v>
      </c>
      <c r="N36" s="17">
        <f t="shared" si="11"/>
        <v>0</v>
      </c>
      <c r="O36" s="17">
        <f t="shared" si="11"/>
        <v>0</v>
      </c>
      <c r="P36" s="17">
        <f t="shared" si="11"/>
        <v>0</v>
      </c>
      <c r="Q36" s="17">
        <f t="shared" si="11"/>
        <v>221783</v>
      </c>
      <c r="R36" s="17">
        <f t="shared" si="11"/>
        <v>0</v>
      </c>
      <c r="S36" s="17">
        <f t="shared" si="11"/>
        <v>0</v>
      </c>
      <c r="T36" s="11"/>
    </row>
    <row r="37" spans="1:20" s="12" customFormat="1" ht="18" customHeight="1" x14ac:dyDescent="0.25">
      <c r="A37" s="27"/>
      <c r="B37" s="33"/>
      <c r="C37" s="33"/>
      <c r="D37" s="28" t="s">
        <v>11</v>
      </c>
      <c r="E37" s="13" t="s">
        <v>12</v>
      </c>
      <c r="F37" s="17">
        <f t="shared" ref="F37:G40" si="12">H37+J37+L37+N37+P37+R37</f>
        <v>0</v>
      </c>
      <c r="G37" s="17">
        <f t="shared" si="12"/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1"/>
    </row>
    <row r="38" spans="1:20" s="12" customFormat="1" ht="18" customHeight="1" x14ac:dyDescent="0.25">
      <c r="A38" s="27"/>
      <c r="B38" s="33"/>
      <c r="C38" s="33"/>
      <c r="D38" s="29"/>
      <c r="E38" s="13" t="s">
        <v>13</v>
      </c>
      <c r="F38" s="17">
        <f t="shared" si="12"/>
        <v>0</v>
      </c>
      <c r="G38" s="17">
        <f t="shared" si="12"/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1"/>
    </row>
    <row r="39" spans="1:20" s="12" customFormat="1" ht="18" customHeight="1" x14ac:dyDescent="0.25">
      <c r="A39" s="27"/>
      <c r="B39" s="33"/>
      <c r="C39" s="33"/>
      <c r="D39" s="29"/>
      <c r="E39" s="13" t="s">
        <v>14</v>
      </c>
      <c r="F39" s="17">
        <f t="shared" si="12"/>
        <v>0</v>
      </c>
      <c r="G39" s="17">
        <f t="shared" si="12"/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1"/>
    </row>
    <row r="40" spans="1:20" s="12" customFormat="1" ht="18" customHeight="1" x14ac:dyDescent="0.25">
      <c r="A40" s="27"/>
      <c r="B40" s="33"/>
      <c r="C40" s="33"/>
      <c r="D40" s="30"/>
      <c r="E40" s="13" t="s">
        <v>15</v>
      </c>
      <c r="F40" s="17">
        <f t="shared" si="12"/>
        <v>0</v>
      </c>
      <c r="G40" s="17">
        <f t="shared" si="12"/>
        <v>221783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221783</v>
      </c>
      <c r="R40" s="17">
        <v>0</v>
      </c>
      <c r="S40" s="17">
        <v>0</v>
      </c>
      <c r="T40" s="11"/>
    </row>
    <row r="41" spans="1:20" s="12" customFormat="1" ht="18" customHeight="1" x14ac:dyDescent="0.25">
      <c r="A41" s="26" t="s">
        <v>121</v>
      </c>
      <c r="B41" s="26"/>
      <c r="C41" s="26"/>
      <c r="D41" s="27" t="s">
        <v>104</v>
      </c>
      <c r="E41" s="27"/>
      <c r="F41" s="17">
        <f>SUM(F42:F45)</f>
        <v>2600</v>
      </c>
      <c r="G41" s="17">
        <f>SUM(G42:G45)</f>
        <v>40000</v>
      </c>
      <c r="H41" s="17">
        <f t="shared" ref="H41:S41" si="13">SUM(H46)</f>
        <v>0</v>
      </c>
      <c r="I41" s="17">
        <f t="shared" si="13"/>
        <v>0</v>
      </c>
      <c r="J41" s="17">
        <f t="shared" si="13"/>
        <v>0</v>
      </c>
      <c r="K41" s="17">
        <f t="shared" si="13"/>
        <v>0</v>
      </c>
      <c r="L41" s="17">
        <f t="shared" si="13"/>
        <v>0</v>
      </c>
      <c r="M41" s="17">
        <f t="shared" si="13"/>
        <v>0</v>
      </c>
      <c r="N41" s="17">
        <f t="shared" si="13"/>
        <v>2600</v>
      </c>
      <c r="O41" s="17">
        <f t="shared" si="13"/>
        <v>0</v>
      </c>
      <c r="P41" s="17">
        <f t="shared" si="13"/>
        <v>0</v>
      </c>
      <c r="Q41" s="17">
        <f t="shared" si="13"/>
        <v>40000</v>
      </c>
      <c r="R41" s="17">
        <f t="shared" si="13"/>
        <v>0</v>
      </c>
      <c r="S41" s="17">
        <f t="shared" si="13"/>
        <v>0</v>
      </c>
      <c r="T41" s="11"/>
    </row>
    <row r="42" spans="1:20" s="12" customFormat="1" ht="18" customHeight="1" x14ac:dyDescent="0.25">
      <c r="A42" s="26"/>
      <c r="B42" s="26"/>
      <c r="C42" s="26"/>
      <c r="D42" s="28" t="s">
        <v>11</v>
      </c>
      <c r="E42" s="13" t="s">
        <v>12</v>
      </c>
      <c r="F42" s="17">
        <f t="shared" ref="F42:G45" si="14">H42+J42+L42+N42+P42+R42</f>
        <v>0</v>
      </c>
      <c r="G42" s="17">
        <f t="shared" si="14"/>
        <v>38800</v>
      </c>
      <c r="H42" s="17">
        <f t="shared" ref="H42:S45" si="15">SUM(H47)</f>
        <v>0</v>
      </c>
      <c r="I42" s="17">
        <f t="shared" si="15"/>
        <v>0</v>
      </c>
      <c r="J42" s="17">
        <f t="shared" si="15"/>
        <v>0</v>
      </c>
      <c r="K42" s="17">
        <f t="shared" si="15"/>
        <v>0</v>
      </c>
      <c r="L42" s="17">
        <f t="shared" si="15"/>
        <v>0</v>
      </c>
      <c r="M42" s="17">
        <f t="shared" si="15"/>
        <v>0</v>
      </c>
      <c r="N42" s="17">
        <f t="shared" si="15"/>
        <v>0</v>
      </c>
      <c r="O42" s="17">
        <f t="shared" si="15"/>
        <v>0</v>
      </c>
      <c r="P42" s="17">
        <f t="shared" si="15"/>
        <v>0</v>
      </c>
      <c r="Q42" s="17">
        <f t="shared" si="15"/>
        <v>38800</v>
      </c>
      <c r="R42" s="17">
        <f t="shared" si="15"/>
        <v>0</v>
      </c>
      <c r="S42" s="17">
        <f t="shared" si="15"/>
        <v>0</v>
      </c>
      <c r="T42" s="11"/>
    </row>
    <row r="43" spans="1:20" s="12" customFormat="1" ht="18" customHeight="1" x14ac:dyDescent="0.25">
      <c r="A43" s="26"/>
      <c r="B43" s="26"/>
      <c r="C43" s="26"/>
      <c r="D43" s="29"/>
      <c r="E43" s="13" t="s">
        <v>13</v>
      </c>
      <c r="F43" s="17">
        <f t="shared" si="14"/>
        <v>0</v>
      </c>
      <c r="G43" s="17">
        <f t="shared" si="14"/>
        <v>1199.5999999999999</v>
      </c>
      <c r="H43" s="17">
        <f t="shared" si="15"/>
        <v>0</v>
      </c>
      <c r="I43" s="17">
        <f t="shared" si="15"/>
        <v>0</v>
      </c>
      <c r="J43" s="17">
        <f t="shared" si="15"/>
        <v>0</v>
      </c>
      <c r="K43" s="17">
        <f t="shared" si="15"/>
        <v>0</v>
      </c>
      <c r="L43" s="17">
        <f t="shared" si="15"/>
        <v>0</v>
      </c>
      <c r="M43" s="17">
        <f t="shared" si="15"/>
        <v>0</v>
      </c>
      <c r="N43" s="17">
        <f t="shared" si="15"/>
        <v>0</v>
      </c>
      <c r="O43" s="17">
        <f t="shared" si="15"/>
        <v>0</v>
      </c>
      <c r="P43" s="17">
        <f t="shared" si="15"/>
        <v>0</v>
      </c>
      <c r="Q43" s="17">
        <f t="shared" si="15"/>
        <v>1199.5999999999999</v>
      </c>
      <c r="R43" s="17">
        <f t="shared" si="15"/>
        <v>0</v>
      </c>
      <c r="S43" s="17">
        <f t="shared" si="15"/>
        <v>0</v>
      </c>
      <c r="T43" s="11"/>
    </row>
    <row r="44" spans="1:20" s="12" customFormat="1" ht="18" customHeight="1" x14ac:dyDescent="0.25">
      <c r="A44" s="26"/>
      <c r="B44" s="26"/>
      <c r="C44" s="26"/>
      <c r="D44" s="29"/>
      <c r="E44" s="13" t="s">
        <v>14</v>
      </c>
      <c r="F44" s="17">
        <f t="shared" si="14"/>
        <v>2600</v>
      </c>
      <c r="G44" s="17">
        <f t="shared" si="14"/>
        <v>0.4</v>
      </c>
      <c r="H44" s="17">
        <f t="shared" si="15"/>
        <v>0</v>
      </c>
      <c r="I44" s="17">
        <f t="shared" si="15"/>
        <v>0</v>
      </c>
      <c r="J44" s="17">
        <f t="shared" si="15"/>
        <v>0</v>
      </c>
      <c r="K44" s="17">
        <f t="shared" si="15"/>
        <v>0</v>
      </c>
      <c r="L44" s="17">
        <f t="shared" si="15"/>
        <v>0</v>
      </c>
      <c r="M44" s="17">
        <f t="shared" si="15"/>
        <v>0</v>
      </c>
      <c r="N44" s="17">
        <f t="shared" si="15"/>
        <v>2600</v>
      </c>
      <c r="O44" s="17">
        <f t="shared" si="15"/>
        <v>0</v>
      </c>
      <c r="P44" s="17">
        <f t="shared" si="15"/>
        <v>0</v>
      </c>
      <c r="Q44" s="17">
        <f t="shared" si="15"/>
        <v>0.4</v>
      </c>
      <c r="R44" s="17">
        <f t="shared" si="15"/>
        <v>0</v>
      </c>
      <c r="S44" s="17">
        <f t="shared" si="15"/>
        <v>0</v>
      </c>
      <c r="T44" s="11"/>
    </row>
    <row r="45" spans="1:20" s="12" customFormat="1" ht="18" customHeight="1" x14ac:dyDescent="0.25">
      <c r="A45" s="26"/>
      <c r="B45" s="26"/>
      <c r="C45" s="26"/>
      <c r="D45" s="30"/>
      <c r="E45" s="13" t="s">
        <v>15</v>
      </c>
      <c r="F45" s="17">
        <f t="shared" si="14"/>
        <v>0</v>
      </c>
      <c r="G45" s="17">
        <f t="shared" si="14"/>
        <v>0</v>
      </c>
      <c r="H45" s="17">
        <f t="shared" si="15"/>
        <v>0</v>
      </c>
      <c r="I45" s="17">
        <f t="shared" si="15"/>
        <v>0</v>
      </c>
      <c r="J45" s="17">
        <f t="shared" si="15"/>
        <v>0</v>
      </c>
      <c r="K45" s="17">
        <f t="shared" si="15"/>
        <v>0</v>
      </c>
      <c r="L45" s="17">
        <f t="shared" si="15"/>
        <v>0</v>
      </c>
      <c r="M45" s="17">
        <f t="shared" si="15"/>
        <v>0</v>
      </c>
      <c r="N45" s="17">
        <f t="shared" si="15"/>
        <v>0</v>
      </c>
      <c r="O45" s="17">
        <f t="shared" si="15"/>
        <v>0</v>
      </c>
      <c r="P45" s="17">
        <f t="shared" si="15"/>
        <v>0</v>
      </c>
      <c r="Q45" s="17">
        <f t="shared" si="15"/>
        <v>0</v>
      </c>
      <c r="R45" s="17">
        <f t="shared" si="15"/>
        <v>0</v>
      </c>
      <c r="S45" s="17">
        <f t="shared" si="15"/>
        <v>0</v>
      </c>
      <c r="T45" s="11"/>
    </row>
    <row r="46" spans="1:20" s="12" customFormat="1" ht="18" customHeight="1" x14ac:dyDescent="0.25">
      <c r="A46" s="27" t="s">
        <v>56</v>
      </c>
      <c r="B46" s="33" t="s">
        <v>19</v>
      </c>
      <c r="C46" s="33" t="s">
        <v>20</v>
      </c>
      <c r="D46" s="27" t="s">
        <v>104</v>
      </c>
      <c r="E46" s="27"/>
      <c r="F46" s="17">
        <f t="shared" ref="F46:S46" si="16">SUM(F47:F50)</f>
        <v>2600</v>
      </c>
      <c r="G46" s="17">
        <f t="shared" si="16"/>
        <v>40000</v>
      </c>
      <c r="H46" s="17">
        <f t="shared" si="16"/>
        <v>0</v>
      </c>
      <c r="I46" s="17">
        <f t="shared" si="16"/>
        <v>0</v>
      </c>
      <c r="J46" s="17">
        <f t="shared" si="16"/>
        <v>0</v>
      </c>
      <c r="K46" s="17">
        <f t="shared" si="16"/>
        <v>0</v>
      </c>
      <c r="L46" s="17">
        <f t="shared" si="16"/>
        <v>0</v>
      </c>
      <c r="M46" s="17">
        <f t="shared" si="16"/>
        <v>0</v>
      </c>
      <c r="N46" s="17">
        <f t="shared" si="16"/>
        <v>2600</v>
      </c>
      <c r="O46" s="17">
        <f t="shared" si="16"/>
        <v>0</v>
      </c>
      <c r="P46" s="17">
        <f t="shared" si="16"/>
        <v>0</v>
      </c>
      <c r="Q46" s="17">
        <f t="shared" si="16"/>
        <v>40000</v>
      </c>
      <c r="R46" s="17">
        <f t="shared" si="16"/>
        <v>0</v>
      </c>
      <c r="S46" s="17">
        <f t="shared" si="16"/>
        <v>0</v>
      </c>
      <c r="T46" s="11"/>
    </row>
    <row r="47" spans="1:20" s="12" customFormat="1" ht="18" customHeight="1" x14ac:dyDescent="0.25">
      <c r="A47" s="27"/>
      <c r="B47" s="33"/>
      <c r="C47" s="33"/>
      <c r="D47" s="28" t="s">
        <v>11</v>
      </c>
      <c r="E47" s="13" t="s">
        <v>12</v>
      </c>
      <c r="F47" s="17">
        <f t="shared" ref="F47:G50" si="17">H47+J47+L47+N47+P47+R47</f>
        <v>0</v>
      </c>
      <c r="G47" s="17">
        <f t="shared" si="17"/>
        <v>38800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38800</v>
      </c>
      <c r="R47" s="17">
        <v>0</v>
      </c>
      <c r="S47" s="17">
        <v>0</v>
      </c>
      <c r="T47" s="11"/>
    </row>
    <row r="48" spans="1:20" s="12" customFormat="1" ht="18" customHeight="1" x14ac:dyDescent="0.25">
      <c r="A48" s="27"/>
      <c r="B48" s="33"/>
      <c r="C48" s="33"/>
      <c r="D48" s="29"/>
      <c r="E48" s="13" t="s">
        <v>13</v>
      </c>
      <c r="F48" s="17">
        <f t="shared" si="17"/>
        <v>0</v>
      </c>
      <c r="G48" s="17">
        <f t="shared" si="17"/>
        <v>1199.5999999999999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1199.5999999999999</v>
      </c>
      <c r="R48" s="17">
        <v>0</v>
      </c>
      <c r="S48" s="17">
        <v>0</v>
      </c>
      <c r="T48" s="11"/>
    </row>
    <row r="49" spans="1:20" s="12" customFormat="1" ht="18" customHeight="1" x14ac:dyDescent="0.25">
      <c r="A49" s="27"/>
      <c r="B49" s="33"/>
      <c r="C49" s="33"/>
      <c r="D49" s="29"/>
      <c r="E49" s="13" t="s">
        <v>14</v>
      </c>
      <c r="F49" s="17">
        <f t="shared" si="17"/>
        <v>2600</v>
      </c>
      <c r="G49" s="17">
        <f t="shared" si="17"/>
        <v>0.4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2600</v>
      </c>
      <c r="O49" s="17">
        <v>0</v>
      </c>
      <c r="P49" s="17">
        <v>0</v>
      </c>
      <c r="Q49" s="17">
        <v>0.4</v>
      </c>
      <c r="R49" s="17">
        <v>0</v>
      </c>
      <c r="S49" s="17">
        <v>0</v>
      </c>
      <c r="T49" s="11"/>
    </row>
    <row r="50" spans="1:20" s="12" customFormat="1" ht="18" customHeight="1" x14ac:dyDescent="0.25">
      <c r="A50" s="27"/>
      <c r="B50" s="33"/>
      <c r="C50" s="33"/>
      <c r="D50" s="30"/>
      <c r="E50" s="13" t="s">
        <v>15</v>
      </c>
      <c r="F50" s="17">
        <f t="shared" si="17"/>
        <v>0</v>
      </c>
      <c r="G50" s="17">
        <f t="shared" si="17"/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1"/>
    </row>
    <row r="51" spans="1:20" s="12" customFormat="1" ht="18" customHeight="1" x14ac:dyDescent="0.25">
      <c r="A51" s="26" t="s">
        <v>122</v>
      </c>
      <c r="B51" s="26"/>
      <c r="C51" s="26"/>
      <c r="D51" s="27" t="s">
        <v>104</v>
      </c>
      <c r="E51" s="27"/>
      <c r="F51" s="17">
        <f>SUM(F52:F55)</f>
        <v>83656.209999999992</v>
      </c>
      <c r="G51" s="17">
        <f>SUM(G52:G55)</f>
        <v>1256380.44</v>
      </c>
      <c r="H51" s="17">
        <f t="shared" ref="H51:S55" si="18">SUM(H56,H61,H66,H71,H76,H81,H86,H91,H96,H101,H106,H111,H116,H121)</f>
        <v>3531.21</v>
      </c>
      <c r="I51" s="17">
        <f t="shared" si="18"/>
        <v>0</v>
      </c>
      <c r="J51" s="17">
        <f t="shared" si="18"/>
        <v>7800</v>
      </c>
      <c r="K51" s="17">
        <f t="shared" si="18"/>
        <v>24180.44</v>
      </c>
      <c r="L51" s="17">
        <f t="shared" si="18"/>
        <v>25025</v>
      </c>
      <c r="M51" s="17">
        <f t="shared" si="18"/>
        <v>120000</v>
      </c>
      <c r="N51" s="17">
        <f t="shared" si="18"/>
        <v>45300</v>
      </c>
      <c r="O51" s="17">
        <f t="shared" si="18"/>
        <v>185000</v>
      </c>
      <c r="P51" s="17">
        <f t="shared" si="18"/>
        <v>2000</v>
      </c>
      <c r="Q51" s="17">
        <f t="shared" si="18"/>
        <v>577200</v>
      </c>
      <c r="R51" s="17">
        <f t="shared" si="18"/>
        <v>0</v>
      </c>
      <c r="S51" s="17">
        <f t="shared" si="18"/>
        <v>350000</v>
      </c>
      <c r="T51" s="11"/>
    </row>
    <row r="52" spans="1:20" s="12" customFormat="1" ht="18" customHeight="1" x14ac:dyDescent="0.25">
      <c r="A52" s="26"/>
      <c r="B52" s="26"/>
      <c r="C52" s="26"/>
      <c r="D52" s="28" t="s">
        <v>11</v>
      </c>
      <c r="E52" s="13" t="s">
        <v>12</v>
      </c>
      <c r="F52" s="17">
        <f t="shared" ref="F52:G55" si="19">H52+J52+L52+N52+P52+R52</f>
        <v>0</v>
      </c>
      <c r="G52" s="17">
        <f t="shared" si="19"/>
        <v>1218688</v>
      </c>
      <c r="H52" s="17">
        <f t="shared" si="18"/>
        <v>0</v>
      </c>
      <c r="I52" s="17">
        <f t="shared" si="18"/>
        <v>0</v>
      </c>
      <c r="J52" s="17">
        <f t="shared" si="18"/>
        <v>0</v>
      </c>
      <c r="K52" s="17">
        <f t="shared" si="18"/>
        <v>23455.1</v>
      </c>
      <c r="L52" s="17">
        <f t="shared" si="18"/>
        <v>0</v>
      </c>
      <c r="M52" s="17">
        <f t="shared" si="18"/>
        <v>116400</v>
      </c>
      <c r="N52" s="17">
        <f t="shared" si="18"/>
        <v>0</v>
      </c>
      <c r="O52" s="17">
        <f t="shared" si="18"/>
        <v>179450</v>
      </c>
      <c r="P52" s="17">
        <f t="shared" si="18"/>
        <v>0</v>
      </c>
      <c r="Q52" s="17">
        <f t="shared" si="18"/>
        <v>559882.9</v>
      </c>
      <c r="R52" s="17">
        <f t="shared" si="18"/>
        <v>0</v>
      </c>
      <c r="S52" s="17">
        <f t="shared" si="18"/>
        <v>339500</v>
      </c>
      <c r="T52" s="11"/>
    </row>
    <row r="53" spans="1:20" s="12" customFormat="1" ht="18" customHeight="1" x14ac:dyDescent="0.25">
      <c r="A53" s="26"/>
      <c r="B53" s="26"/>
      <c r="C53" s="26"/>
      <c r="D53" s="29"/>
      <c r="E53" s="13" t="s">
        <v>13</v>
      </c>
      <c r="F53" s="17">
        <f t="shared" si="19"/>
        <v>0</v>
      </c>
      <c r="G53" s="17">
        <f t="shared" si="19"/>
        <v>37679.5</v>
      </c>
      <c r="H53" s="17">
        <f t="shared" si="18"/>
        <v>0</v>
      </c>
      <c r="I53" s="17">
        <f t="shared" si="18"/>
        <v>0</v>
      </c>
      <c r="J53" s="17">
        <f t="shared" si="18"/>
        <v>0</v>
      </c>
      <c r="K53" s="17">
        <f t="shared" si="18"/>
        <v>725.09999999999991</v>
      </c>
      <c r="L53" s="17">
        <f t="shared" si="18"/>
        <v>0</v>
      </c>
      <c r="M53" s="17">
        <f t="shared" si="18"/>
        <v>3598.7999999999997</v>
      </c>
      <c r="N53" s="17">
        <f t="shared" si="18"/>
        <v>0</v>
      </c>
      <c r="O53" s="17">
        <f t="shared" si="18"/>
        <v>5548</v>
      </c>
      <c r="P53" s="17">
        <f t="shared" si="18"/>
        <v>0</v>
      </c>
      <c r="Q53" s="17">
        <f t="shared" si="18"/>
        <v>17311.099999999999</v>
      </c>
      <c r="R53" s="17">
        <f t="shared" si="18"/>
        <v>0</v>
      </c>
      <c r="S53" s="17">
        <f t="shared" si="18"/>
        <v>10496.5</v>
      </c>
      <c r="T53" s="11"/>
    </row>
    <row r="54" spans="1:20" s="12" customFormat="1" ht="18" customHeight="1" x14ac:dyDescent="0.25">
      <c r="A54" s="26"/>
      <c r="B54" s="26"/>
      <c r="C54" s="26"/>
      <c r="D54" s="29"/>
      <c r="E54" s="13" t="s">
        <v>14</v>
      </c>
      <c r="F54" s="17">
        <f t="shared" si="19"/>
        <v>83656.209999999992</v>
      </c>
      <c r="G54" s="17">
        <f t="shared" si="19"/>
        <v>12.940000000000001</v>
      </c>
      <c r="H54" s="17">
        <f t="shared" si="18"/>
        <v>3531.21</v>
      </c>
      <c r="I54" s="17">
        <f t="shared" si="18"/>
        <v>0</v>
      </c>
      <c r="J54" s="17">
        <f t="shared" si="18"/>
        <v>7800</v>
      </c>
      <c r="K54" s="17">
        <f t="shared" si="18"/>
        <v>0.24</v>
      </c>
      <c r="L54" s="17">
        <f t="shared" si="18"/>
        <v>25025</v>
      </c>
      <c r="M54" s="17">
        <f t="shared" si="18"/>
        <v>1.2000000000000002</v>
      </c>
      <c r="N54" s="17">
        <f t="shared" si="18"/>
        <v>45300</v>
      </c>
      <c r="O54" s="17">
        <f t="shared" si="18"/>
        <v>2</v>
      </c>
      <c r="P54" s="17">
        <f t="shared" si="18"/>
        <v>2000</v>
      </c>
      <c r="Q54" s="17">
        <f t="shared" si="18"/>
        <v>6</v>
      </c>
      <c r="R54" s="17">
        <f t="shared" si="18"/>
        <v>0</v>
      </c>
      <c r="S54" s="17">
        <f t="shared" si="18"/>
        <v>3.5</v>
      </c>
      <c r="T54" s="11"/>
    </row>
    <row r="55" spans="1:20" s="12" customFormat="1" ht="18" customHeight="1" x14ac:dyDescent="0.25">
      <c r="A55" s="26"/>
      <c r="B55" s="26"/>
      <c r="C55" s="26"/>
      <c r="D55" s="30"/>
      <c r="E55" s="13" t="s">
        <v>15</v>
      </c>
      <c r="F55" s="17">
        <f t="shared" si="19"/>
        <v>0</v>
      </c>
      <c r="G55" s="17">
        <f t="shared" si="19"/>
        <v>0</v>
      </c>
      <c r="H55" s="17">
        <f t="shared" si="18"/>
        <v>0</v>
      </c>
      <c r="I55" s="17">
        <f t="shared" si="18"/>
        <v>0</v>
      </c>
      <c r="J55" s="17">
        <f t="shared" si="18"/>
        <v>0</v>
      </c>
      <c r="K55" s="17">
        <f t="shared" si="18"/>
        <v>0</v>
      </c>
      <c r="L55" s="17">
        <f t="shared" si="18"/>
        <v>0</v>
      </c>
      <c r="M55" s="17">
        <f t="shared" si="18"/>
        <v>0</v>
      </c>
      <c r="N55" s="17">
        <f t="shared" si="18"/>
        <v>0</v>
      </c>
      <c r="O55" s="17">
        <f t="shared" si="18"/>
        <v>0</v>
      </c>
      <c r="P55" s="17">
        <f t="shared" si="18"/>
        <v>0</v>
      </c>
      <c r="Q55" s="17">
        <f t="shared" si="18"/>
        <v>0</v>
      </c>
      <c r="R55" s="17">
        <f t="shared" si="18"/>
        <v>0</v>
      </c>
      <c r="S55" s="17">
        <f t="shared" si="18"/>
        <v>0</v>
      </c>
      <c r="T55" s="11"/>
    </row>
    <row r="56" spans="1:20" s="12" customFormat="1" ht="18" customHeight="1" x14ac:dyDescent="0.25">
      <c r="A56" s="27" t="s">
        <v>56</v>
      </c>
      <c r="B56" s="33" t="s">
        <v>21</v>
      </c>
      <c r="C56" s="33" t="s">
        <v>74</v>
      </c>
      <c r="D56" s="27" t="s">
        <v>104</v>
      </c>
      <c r="E56" s="27"/>
      <c r="F56" s="17">
        <f t="shared" ref="F56:S56" si="20">SUM(F57:F60)</f>
        <v>16250</v>
      </c>
      <c r="G56" s="17">
        <f t="shared" si="20"/>
        <v>250000</v>
      </c>
      <c r="H56" s="17">
        <f t="shared" si="20"/>
        <v>0</v>
      </c>
      <c r="I56" s="17">
        <f t="shared" si="20"/>
        <v>0</v>
      </c>
      <c r="J56" s="17">
        <f t="shared" si="20"/>
        <v>0</v>
      </c>
      <c r="K56" s="17">
        <f t="shared" si="20"/>
        <v>0</v>
      </c>
      <c r="L56" s="17">
        <f t="shared" si="20"/>
        <v>0</v>
      </c>
      <c r="M56" s="17">
        <f t="shared" si="20"/>
        <v>0</v>
      </c>
      <c r="N56" s="17">
        <f t="shared" si="20"/>
        <v>16250</v>
      </c>
      <c r="O56" s="17">
        <f t="shared" si="20"/>
        <v>0</v>
      </c>
      <c r="P56" s="17">
        <f t="shared" si="20"/>
        <v>0</v>
      </c>
      <c r="Q56" s="17">
        <f t="shared" si="20"/>
        <v>115000</v>
      </c>
      <c r="R56" s="17">
        <f t="shared" si="20"/>
        <v>0</v>
      </c>
      <c r="S56" s="17">
        <f t="shared" si="20"/>
        <v>135000</v>
      </c>
      <c r="T56" s="11"/>
    </row>
    <row r="57" spans="1:20" s="12" customFormat="1" ht="18" customHeight="1" x14ac:dyDescent="0.25">
      <c r="A57" s="27"/>
      <c r="B57" s="33"/>
      <c r="C57" s="33"/>
      <c r="D57" s="28" t="s">
        <v>11</v>
      </c>
      <c r="E57" s="13" t="s">
        <v>12</v>
      </c>
      <c r="F57" s="17">
        <f t="shared" ref="F57:G60" si="21">H57+J57+L57+N57+P57+R57</f>
        <v>0</v>
      </c>
      <c r="G57" s="17">
        <f t="shared" si="21"/>
        <v>242500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111550</v>
      </c>
      <c r="R57" s="17">
        <v>0</v>
      </c>
      <c r="S57" s="17">
        <v>130950</v>
      </c>
      <c r="T57" s="11"/>
    </row>
    <row r="58" spans="1:20" s="12" customFormat="1" ht="18" customHeight="1" x14ac:dyDescent="0.25">
      <c r="A58" s="27"/>
      <c r="B58" s="33"/>
      <c r="C58" s="33"/>
      <c r="D58" s="29"/>
      <c r="E58" s="13" t="s">
        <v>13</v>
      </c>
      <c r="F58" s="17">
        <f t="shared" si="21"/>
        <v>0</v>
      </c>
      <c r="G58" s="17">
        <f t="shared" si="21"/>
        <v>7497.6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3448.8</v>
      </c>
      <c r="R58" s="17">
        <v>0</v>
      </c>
      <c r="S58" s="17">
        <v>4048.8</v>
      </c>
      <c r="T58" s="11"/>
    </row>
    <row r="59" spans="1:20" s="12" customFormat="1" ht="18" customHeight="1" x14ac:dyDescent="0.25">
      <c r="A59" s="27"/>
      <c r="B59" s="33"/>
      <c r="C59" s="33"/>
      <c r="D59" s="29"/>
      <c r="E59" s="13" t="s">
        <v>14</v>
      </c>
      <c r="F59" s="17">
        <f t="shared" si="21"/>
        <v>16250</v>
      </c>
      <c r="G59" s="17">
        <f t="shared" si="21"/>
        <v>2.4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16250</v>
      </c>
      <c r="O59" s="17">
        <v>0</v>
      </c>
      <c r="P59" s="17">
        <v>0</v>
      </c>
      <c r="Q59" s="17">
        <v>1.2</v>
      </c>
      <c r="R59" s="17">
        <v>0</v>
      </c>
      <c r="S59" s="17">
        <v>1.2</v>
      </c>
      <c r="T59" s="11"/>
    </row>
    <row r="60" spans="1:20" s="12" customFormat="1" ht="18" customHeight="1" x14ac:dyDescent="0.25">
      <c r="A60" s="27"/>
      <c r="B60" s="33"/>
      <c r="C60" s="33"/>
      <c r="D60" s="30"/>
      <c r="E60" s="13" t="s">
        <v>15</v>
      </c>
      <c r="F60" s="17">
        <f t="shared" si="21"/>
        <v>0</v>
      </c>
      <c r="G60" s="17">
        <f t="shared" si="21"/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1"/>
    </row>
    <row r="61" spans="1:20" s="12" customFormat="1" ht="18" customHeight="1" x14ac:dyDescent="0.25">
      <c r="A61" s="27" t="s">
        <v>57</v>
      </c>
      <c r="B61" s="33" t="s">
        <v>21</v>
      </c>
      <c r="C61" s="33" t="s">
        <v>75</v>
      </c>
      <c r="D61" s="27" t="s">
        <v>104</v>
      </c>
      <c r="E61" s="27"/>
      <c r="F61" s="17">
        <f t="shared" ref="F61:S61" si="22">SUM(F62:F65)</f>
        <v>19175</v>
      </c>
      <c r="G61" s="17">
        <f t="shared" si="22"/>
        <v>295000</v>
      </c>
      <c r="H61" s="17">
        <f t="shared" si="22"/>
        <v>0</v>
      </c>
      <c r="I61" s="17">
        <f t="shared" si="22"/>
        <v>0</v>
      </c>
      <c r="J61" s="17">
        <f t="shared" si="22"/>
        <v>0</v>
      </c>
      <c r="K61" s="17">
        <f t="shared" si="22"/>
        <v>0</v>
      </c>
      <c r="L61" s="17">
        <f t="shared" si="22"/>
        <v>19175</v>
      </c>
      <c r="M61" s="17">
        <f t="shared" si="22"/>
        <v>0</v>
      </c>
      <c r="N61" s="17">
        <f t="shared" si="22"/>
        <v>0</v>
      </c>
      <c r="O61" s="17">
        <f t="shared" si="22"/>
        <v>95000</v>
      </c>
      <c r="P61" s="17">
        <f t="shared" si="22"/>
        <v>0</v>
      </c>
      <c r="Q61" s="17">
        <f t="shared" si="22"/>
        <v>200000</v>
      </c>
      <c r="R61" s="17">
        <f t="shared" si="22"/>
        <v>0</v>
      </c>
      <c r="S61" s="17">
        <f t="shared" si="22"/>
        <v>0</v>
      </c>
      <c r="T61" s="11"/>
    </row>
    <row r="62" spans="1:20" s="12" customFormat="1" ht="18" customHeight="1" x14ac:dyDescent="0.25">
      <c r="A62" s="27"/>
      <c r="B62" s="33"/>
      <c r="C62" s="33"/>
      <c r="D62" s="28" t="s">
        <v>11</v>
      </c>
      <c r="E62" s="13" t="s">
        <v>12</v>
      </c>
      <c r="F62" s="17">
        <f t="shared" ref="F62:G65" si="23">H62+J62+L62+N62+P62+R62</f>
        <v>0</v>
      </c>
      <c r="G62" s="17">
        <f t="shared" si="23"/>
        <v>286150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92150</v>
      </c>
      <c r="P62" s="17">
        <v>0</v>
      </c>
      <c r="Q62" s="17">
        <v>194000</v>
      </c>
      <c r="R62" s="17">
        <v>0</v>
      </c>
      <c r="S62" s="17">
        <v>0</v>
      </c>
      <c r="T62" s="11"/>
    </row>
    <row r="63" spans="1:20" s="12" customFormat="1" ht="18" customHeight="1" x14ac:dyDescent="0.25">
      <c r="A63" s="27"/>
      <c r="B63" s="33"/>
      <c r="C63" s="33"/>
      <c r="D63" s="29"/>
      <c r="E63" s="13" t="s">
        <v>13</v>
      </c>
      <c r="F63" s="17">
        <f t="shared" si="23"/>
        <v>0</v>
      </c>
      <c r="G63" s="17">
        <f t="shared" si="23"/>
        <v>8847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2849</v>
      </c>
      <c r="P63" s="17">
        <v>0</v>
      </c>
      <c r="Q63" s="17">
        <v>5998</v>
      </c>
      <c r="R63" s="17">
        <v>0</v>
      </c>
      <c r="S63" s="17">
        <v>0</v>
      </c>
      <c r="T63" s="11"/>
    </row>
    <row r="64" spans="1:20" s="12" customFormat="1" ht="18" customHeight="1" x14ac:dyDescent="0.25">
      <c r="A64" s="27"/>
      <c r="B64" s="33"/>
      <c r="C64" s="33"/>
      <c r="D64" s="29"/>
      <c r="E64" s="13" t="s">
        <v>14</v>
      </c>
      <c r="F64" s="17">
        <f t="shared" si="23"/>
        <v>19175</v>
      </c>
      <c r="G64" s="17">
        <f t="shared" si="23"/>
        <v>3</v>
      </c>
      <c r="H64" s="17">
        <v>0</v>
      </c>
      <c r="I64" s="17">
        <v>0</v>
      </c>
      <c r="J64" s="17">
        <v>0</v>
      </c>
      <c r="K64" s="17">
        <v>0</v>
      </c>
      <c r="L64" s="17">
        <v>19175</v>
      </c>
      <c r="M64" s="17">
        <v>0</v>
      </c>
      <c r="N64" s="17">
        <v>0</v>
      </c>
      <c r="O64" s="17">
        <v>1</v>
      </c>
      <c r="P64" s="17">
        <v>0</v>
      </c>
      <c r="Q64" s="17">
        <v>2</v>
      </c>
      <c r="R64" s="17">
        <v>0</v>
      </c>
      <c r="S64" s="17">
        <v>0</v>
      </c>
      <c r="T64" s="11"/>
    </row>
    <row r="65" spans="1:20" s="12" customFormat="1" ht="18" customHeight="1" x14ac:dyDescent="0.25">
      <c r="A65" s="27"/>
      <c r="B65" s="33"/>
      <c r="C65" s="33"/>
      <c r="D65" s="30"/>
      <c r="E65" s="13" t="s">
        <v>15</v>
      </c>
      <c r="F65" s="17">
        <f t="shared" si="23"/>
        <v>0</v>
      </c>
      <c r="G65" s="17">
        <f t="shared" si="23"/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1"/>
    </row>
    <row r="66" spans="1:20" s="12" customFormat="1" ht="18" customHeight="1" x14ac:dyDescent="0.25">
      <c r="A66" s="27" t="s">
        <v>58</v>
      </c>
      <c r="B66" s="33" t="s">
        <v>21</v>
      </c>
      <c r="C66" s="33" t="s">
        <v>76</v>
      </c>
      <c r="D66" s="27" t="s">
        <v>104</v>
      </c>
      <c r="E66" s="27"/>
      <c r="F66" s="17">
        <f t="shared" ref="F66:S66" si="24">SUM(F67:F70)</f>
        <v>19300</v>
      </c>
      <c r="G66" s="17">
        <f t="shared" si="24"/>
        <v>297200.00000000006</v>
      </c>
      <c r="H66" s="17">
        <f t="shared" si="24"/>
        <v>0</v>
      </c>
      <c r="I66" s="17">
        <f t="shared" si="24"/>
        <v>0</v>
      </c>
      <c r="J66" s="17">
        <f t="shared" si="24"/>
        <v>0</v>
      </c>
      <c r="K66" s="17">
        <f t="shared" si="24"/>
        <v>0</v>
      </c>
      <c r="L66" s="17">
        <f t="shared" si="24"/>
        <v>0</v>
      </c>
      <c r="M66" s="17">
        <f t="shared" si="24"/>
        <v>0</v>
      </c>
      <c r="N66" s="17">
        <f t="shared" si="24"/>
        <v>19300</v>
      </c>
      <c r="O66" s="17">
        <f t="shared" si="24"/>
        <v>0</v>
      </c>
      <c r="P66" s="17">
        <f t="shared" si="24"/>
        <v>0</v>
      </c>
      <c r="Q66" s="17">
        <f t="shared" si="24"/>
        <v>112199.99999999999</v>
      </c>
      <c r="R66" s="17">
        <f t="shared" si="24"/>
        <v>0</v>
      </c>
      <c r="S66" s="17">
        <f t="shared" si="24"/>
        <v>185000</v>
      </c>
      <c r="T66" s="11"/>
    </row>
    <row r="67" spans="1:20" s="12" customFormat="1" ht="18" customHeight="1" x14ac:dyDescent="0.25">
      <c r="A67" s="27"/>
      <c r="B67" s="33"/>
      <c r="C67" s="33"/>
      <c r="D67" s="28" t="s">
        <v>11</v>
      </c>
      <c r="E67" s="13" t="s">
        <v>12</v>
      </c>
      <c r="F67" s="17">
        <f t="shared" ref="F67:G70" si="25">H67+J67+L67+N67+P67+R67</f>
        <v>0</v>
      </c>
      <c r="G67" s="17">
        <f t="shared" si="25"/>
        <v>288282.90000000002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v>108832.9</v>
      </c>
      <c r="R67" s="17">
        <v>0</v>
      </c>
      <c r="S67" s="17">
        <v>179450</v>
      </c>
      <c r="T67" s="11"/>
    </row>
    <row r="68" spans="1:20" s="12" customFormat="1" ht="18" customHeight="1" x14ac:dyDescent="0.25">
      <c r="A68" s="27"/>
      <c r="B68" s="33"/>
      <c r="C68" s="33"/>
      <c r="D68" s="29"/>
      <c r="E68" s="13" t="s">
        <v>13</v>
      </c>
      <c r="F68" s="17">
        <f t="shared" si="25"/>
        <v>0</v>
      </c>
      <c r="G68" s="17">
        <f t="shared" si="25"/>
        <v>8913.9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v>3365.9</v>
      </c>
      <c r="R68" s="17">
        <v>0</v>
      </c>
      <c r="S68" s="17">
        <v>5548</v>
      </c>
      <c r="T68" s="11"/>
    </row>
    <row r="69" spans="1:20" s="12" customFormat="1" ht="18" customHeight="1" x14ac:dyDescent="0.25">
      <c r="A69" s="27"/>
      <c r="B69" s="33"/>
      <c r="C69" s="33"/>
      <c r="D69" s="29"/>
      <c r="E69" s="13" t="s">
        <v>14</v>
      </c>
      <c r="F69" s="17">
        <f t="shared" si="25"/>
        <v>19300</v>
      </c>
      <c r="G69" s="17">
        <f t="shared" si="25"/>
        <v>3.2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19300</v>
      </c>
      <c r="O69" s="17">
        <v>0</v>
      </c>
      <c r="P69" s="17">
        <v>0</v>
      </c>
      <c r="Q69" s="17">
        <v>1.2</v>
      </c>
      <c r="R69" s="17">
        <v>0</v>
      </c>
      <c r="S69" s="17">
        <v>2</v>
      </c>
      <c r="T69" s="11"/>
    </row>
    <row r="70" spans="1:20" s="12" customFormat="1" ht="18" customHeight="1" x14ac:dyDescent="0.25">
      <c r="A70" s="27"/>
      <c r="B70" s="33"/>
      <c r="C70" s="33"/>
      <c r="D70" s="30"/>
      <c r="E70" s="13" t="s">
        <v>15</v>
      </c>
      <c r="F70" s="17">
        <f t="shared" si="25"/>
        <v>0</v>
      </c>
      <c r="G70" s="17">
        <f t="shared" si="25"/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1"/>
    </row>
    <row r="71" spans="1:20" s="12" customFormat="1" ht="18" customHeight="1" x14ac:dyDescent="0.25">
      <c r="A71" s="27" t="s">
        <v>59</v>
      </c>
      <c r="B71" s="33" t="s">
        <v>21</v>
      </c>
      <c r="C71" s="33" t="s">
        <v>77</v>
      </c>
      <c r="D71" s="27" t="s">
        <v>104</v>
      </c>
      <c r="E71" s="27"/>
      <c r="F71" s="17">
        <f t="shared" ref="F71:S71" si="26">SUM(F72:F75)</f>
        <v>2925</v>
      </c>
      <c r="G71" s="17">
        <f t="shared" si="26"/>
        <v>45000</v>
      </c>
      <c r="H71" s="17">
        <f t="shared" si="26"/>
        <v>0</v>
      </c>
      <c r="I71" s="17">
        <f t="shared" si="26"/>
        <v>0</v>
      </c>
      <c r="J71" s="17">
        <f t="shared" si="26"/>
        <v>0</v>
      </c>
      <c r="K71" s="17">
        <f t="shared" si="26"/>
        <v>0</v>
      </c>
      <c r="L71" s="17">
        <f t="shared" si="26"/>
        <v>2925</v>
      </c>
      <c r="M71" s="17">
        <f t="shared" si="26"/>
        <v>0</v>
      </c>
      <c r="N71" s="17">
        <f t="shared" si="26"/>
        <v>0</v>
      </c>
      <c r="O71" s="17">
        <f t="shared" si="26"/>
        <v>45000</v>
      </c>
      <c r="P71" s="17">
        <f t="shared" si="26"/>
        <v>0</v>
      </c>
      <c r="Q71" s="17">
        <f t="shared" si="26"/>
        <v>0</v>
      </c>
      <c r="R71" s="17">
        <f t="shared" si="26"/>
        <v>0</v>
      </c>
      <c r="S71" s="17">
        <f t="shared" si="26"/>
        <v>0</v>
      </c>
      <c r="T71" s="11"/>
    </row>
    <row r="72" spans="1:20" s="12" customFormat="1" ht="18" customHeight="1" x14ac:dyDescent="0.25">
      <c r="A72" s="27"/>
      <c r="B72" s="33"/>
      <c r="C72" s="33"/>
      <c r="D72" s="28" t="s">
        <v>11</v>
      </c>
      <c r="E72" s="13" t="s">
        <v>12</v>
      </c>
      <c r="F72" s="17">
        <f t="shared" ref="F72:G75" si="27">H72+J72+L72+N72+P72+R72</f>
        <v>0</v>
      </c>
      <c r="G72" s="17">
        <f t="shared" si="27"/>
        <v>43650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43650</v>
      </c>
      <c r="P72" s="17">
        <v>0</v>
      </c>
      <c r="Q72" s="17">
        <v>0</v>
      </c>
      <c r="R72" s="17">
        <v>0</v>
      </c>
      <c r="S72" s="17">
        <v>0</v>
      </c>
      <c r="T72" s="11"/>
    </row>
    <row r="73" spans="1:20" s="12" customFormat="1" ht="18" customHeight="1" x14ac:dyDescent="0.25">
      <c r="A73" s="27"/>
      <c r="B73" s="33"/>
      <c r="C73" s="33"/>
      <c r="D73" s="29"/>
      <c r="E73" s="13" t="s">
        <v>13</v>
      </c>
      <c r="F73" s="17">
        <f t="shared" si="27"/>
        <v>0</v>
      </c>
      <c r="G73" s="17">
        <f t="shared" si="27"/>
        <v>1349.5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1349.5</v>
      </c>
      <c r="P73" s="17">
        <v>0</v>
      </c>
      <c r="Q73" s="17">
        <v>0</v>
      </c>
      <c r="R73" s="17">
        <v>0</v>
      </c>
      <c r="S73" s="17">
        <v>0</v>
      </c>
      <c r="T73" s="11"/>
    </row>
    <row r="74" spans="1:20" s="12" customFormat="1" ht="18" customHeight="1" x14ac:dyDescent="0.25">
      <c r="A74" s="27"/>
      <c r="B74" s="33"/>
      <c r="C74" s="33"/>
      <c r="D74" s="29"/>
      <c r="E74" s="13" t="s">
        <v>14</v>
      </c>
      <c r="F74" s="17">
        <f t="shared" si="27"/>
        <v>2925</v>
      </c>
      <c r="G74" s="17">
        <f t="shared" si="27"/>
        <v>0.5</v>
      </c>
      <c r="H74" s="17">
        <v>0</v>
      </c>
      <c r="I74" s="17">
        <v>0</v>
      </c>
      <c r="J74" s="17">
        <v>0</v>
      </c>
      <c r="K74" s="17">
        <v>0</v>
      </c>
      <c r="L74" s="17">
        <v>2925</v>
      </c>
      <c r="M74" s="17">
        <v>0</v>
      </c>
      <c r="N74" s="17">
        <v>0</v>
      </c>
      <c r="O74" s="17">
        <v>0.5</v>
      </c>
      <c r="P74" s="17">
        <v>0</v>
      </c>
      <c r="Q74" s="17">
        <v>0</v>
      </c>
      <c r="R74" s="17">
        <v>0</v>
      </c>
      <c r="S74" s="17">
        <v>0</v>
      </c>
      <c r="T74" s="11"/>
    </row>
    <row r="75" spans="1:20" s="12" customFormat="1" ht="18" customHeight="1" x14ac:dyDescent="0.25">
      <c r="A75" s="27"/>
      <c r="B75" s="33"/>
      <c r="C75" s="33"/>
      <c r="D75" s="30"/>
      <c r="E75" s="13" t="s">
        <v>15</v>
      </c>
      <c r="F75" s="17">
        <f t="shared" si="27"/>
        <v>0</v>
      </c>
      <c r="G75" s="17">
        <f t="shared" si="27"/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1"/>
    </row>
    <row r="76" spans="1:20" s="12" customFormat="1" ht="18" customHeight="1" x14ac:dyDescent="0.25">
      <c r="A76" s="27" t="s">
        <v>60</v>
      </c>
      <c r="B76" s="33" t="s">
        <v>21</v>
      </c>
      <c r="C76" s="33" t="s">
        <v>78</v>
      </c>
      <c r="D76" s="27" t="s">
        <v>104</v>
      </c>
      <c r="E76" s="27"/>
      <c r="F76" s="17">
        <f t="shared" ref="F76:S76" si="28">SUM(F77:F80)</f>
        <v>2417.9899999999998</v>
      </c>
      <c r="G76" s="17">
        <f t="shared" si="28"/>
        <v>15233.779999999999</v>
      </c>
      <c r="H76" s="17">
        <f t="shared" si="28"/>
        <v>2417.9899999999998</v>
      </c>
      <c r="I76" s="17">
        <f t="shared" si="28"/>
        <v>0</v>
      </c>
      <c r="J76" s="17">
        <f t="shared" si="28"/>
        <v>0</v>
      </c>
      <c r="K76" s="17">
        <f t="shared" si="28"/>
        <v>15233.779999999999</v>
      </c>
      <c r="L76" s="17">
        <f t="shared" si="28"/>
        <v>0</v>
      </c>
      <c r="M76" s="17">
        <f t="shared" si="28"/>
        <v>0</v>
      </c>
      <c r="N76" s="17">
        <f t="shared" si="28"/>
        <v>0</v>
      </c>
      <c r="O76" s="17">
        <f t="shared" si="28"/>
        <v>0</v>
      </c>
      <c r="P76" s="17">
        <f t="shared" si="28"/>
        <v>0</v>
      </c>
      <c r="Q76" s="17">
        <f t="shared" si="28"/>
        <v>0</v>
      </c>
      <c r="R76" s="17">
        <f t="shared" si="28"/>
        <v>0</v>
      </c>
      <c r="S76" s="17">
        <f t="shared" si="28"/>
        <v>0</v>
      </c>
      <c r="T76" s="11"/>
    </row>
    <row r="77" spans="1:20" s="12" customFormat="1" ht="18" customHeight="1" x14ac:dyDescent="0.25">
      <c r="A77" s="27"/>
      <c r="B77" s="33"/>
      <c r="C77" s="33"/>
      <c r="D77" s="28" t="s">
        <v>11</v>
      </c>
      <c r="E77" s="13" t="s">
        <v>12</v>
      </c>
      <c r="F77" s="17">
        <f t="shared" ref="F77:G80" si="29">H77+J77+L77+N77+P77+R77</f>
        <v>0</v>
      </c>
      <c r="G77" s="17">
        <f t="shared" si="29"/>
        <v>14776.8</v>
      </c>
      <c r="H77" s="17">
        <v>0</v>
      </c>
      <c r="I77" s="17">
        <v>0</v>
      </c>
      <c r="J77" s="17">
        <v>0</v>
      </c>
      <c r="K77" s="17">
        <v>14776.8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1"/>
    </row>
    <row r="78" spans="1:20" s="12" customFormat="1" ht="18" customHeight="1" x14ac:dyDescent="0.25">
      <c r="A78" s="27"/>
      <c r="B78" s="33"/>
      <c r="C78" s="33"/>
      <c r="D78" s="29"/>
      <c r="E78" s="13" t="s">
        <v>13</v>
      </c>
      <c r="F78" s="17">
        <f t="shared" si="29"/>
        <v>0</v>
      </c>
      <c r="G78" s="17">
        <f t="shared" si="29"/>
        <v>456.83</v>
      </c>
      <c r="H78" s="17">
        <v>0</v>
      </c>
      <c r="I78" s="17">
        <v>0</v>
      </c>
      <c r="J78" s="17">
        <v>0</v>
      </c>
      <c r="K78" s="17">
        <v>456.83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1"/>
    </row>
    <row r="79" spans="1:20" s="12" customFormat="1" ht="18" customHeight="1" x14ac:dyDescent="0.25">
      <c r="A79" s="27"/>
      <c r="B79" s="33"/>
      <c r="C79" s="33"/>
      <c r="D79" s="29"/>
      <c r="E79" s="13" t="s">
        <v>14</v>
      </c>
      <c r="F79" s="17">
        <f t="shared" si="29"/>
        <v>2417.9899999999998</v>
      </c>
      <c r="G79" s="17">
        <f t="shared" si="29"/>
        <v>0.15</v>
      </c>
      <c r="H79" s="17">
        <v>2417.9899999999998</v>
      </c>
      <c r="I79" s="17">
        <v>0</v>
      </c>
      <c r="J79" s="17">
        <v>0</v>
      </c>
      <c r="K79" s="17">
        <v>0.15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1"/>
    </row>
    <row r="80" spans="1:20" s="12" customFormat="1" ht="18" customHeight="1" x14ac:dyDescent="0.25">
      <c r="A80" s="27"/>
      <c r="B80" s="33"/>
      <c r="C80" s="33"/>
      <c r="D80" s="30"/>
      <c r="E80" s="13" t="s">
        <v>15</v>
      </c>
      <c r="F80" s="17">
        <f t="shared" si="29"/>
        <v>0</v>
      </c>
      <c r="G80" s="17">
        <f t="shared" si="29"/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1"/>
    </row>
    <row r="81" spans="1:20" s="12" customFormat="1" ht="18" customHeight="1" x14ac:dyDescent="0.25">
      <c r="A81" s="27" t="s">
        <v>61</v>
      </c>
      <c r="B81" s="33" t="s">
        <v>21</v>
      </c>
      <c r="C81" s="33" t="s">
        <v>79</v>
      </c>
      <c r="D81" s="27" t="s">
        <v>104</v>
      </c>
      <c r="E81" s="27"/>
      <c r="F81" s="17">
        <f t="shared" ref="F81:S81" si="30">SUM(F82:F85)</f>
        <v>2600</v>
      </c>
      <c r="G81" s="17">
        <f t="shared" si="30"/>
        <v>40000</v>
      </c>
      <c r="H81" s="17">
        <f t="shared" si="30"/>
        <v>0</v>
      </c>
      <c r="I81" s="17">
        <f t="shared" si="30"/>
        <v>0</v>
      </c>
      <c r="J81" s="17">
        <f t="shared" si="30"/>
        <v>2600</v>
      </c>
      <c r="K81" s="17">
        <f t="shared" si="30"/>
        <v>0</v>
      </c>
      <c r="L81" s="17">
        <f t="shared" si="30"/>
        <v>0</v>
      </c>
      <c r="M81" s="17">
        <f t="shared" si="30"/>
        <v>40000</v>
      </c>
      <c r="N81" s="17">
        <f t="shared" si="30"/>
        <v>0</v>
      </c>
      <c r="O81" s="17">
        <f t="shared" si="30"/>
        <v>0</v>
      </c>
      <c r="P81" s="17">
        <f t="shared" si="30"/>
        <v>0</v>
      </c>
      <c r="Q81" s="17">
        <f t="shared" si="30"/>
        <v>0</v>
      </c>
      <c r="R81" s="17">
        <f t="shared" si="30"/>
        <v>0</v>
      </c>
      <c r="S81" s="17">
        <f t="shared" si="30"/>
        <v>0</v>
      </c>
      <c r="T81" s="11"/>
    </row>
    <row r="82" spans="1:20" s="12" customFormat="1" ht="18" customHeight="1" x14ac:dyDescent="0.25">
      <c r="A82" s="27"/>
      <c r="B82" s="33"/>
      <c r="C82" s="33"/>
      <c r="D82" s="28" t="s">
        <v>11</v>
      </c>
      <c r="E82" s="13" t="s">
        <v>12</v>
      </c>
      <c r="F82" s="17">
        <f t="shared" ref="F82:G85" si="31">H82+J82+L82+N82+P82+R82</f>
        <v>0</v>
      </c>
      <c r="G82" s="17">
        <f t="shared" si="31"/>
        <v>38800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38800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1"/>
    </row>
    <row r="83" spans="1:20" s="12" customFormat="1" ht="18" customHeight="1" x14ac:dyDescent="0.25">
      <c r="A83" s="27"/>
      <c r="B83" s="33"/>
      <c r="C83" s="33"/>
      <c r="D83" s="29"/>
      <c r="E83" s="13" t="s">
        <v>13</v>
      </c>
      <c r="F83" s="17">
        <f t="shared" si="31"/>
        <v>0</v>
      </c>
      <c r="G83" s="17">
        <f t="shared" si="31"/>
        <v>1199.5999999999999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1199.5999999999999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1"/>
    </row>
    <row r="84" spans="1:20" s="12" customFormat="1" ht="18" customHeight="1" x14ac:dyDescent="0.25">
      <c r="A84" s="27"/>
      <c r="B84" s="33"/>
      <c r="C84" s="33"/>
      <c r="D84" s="29"/>
      <c r="E84" s="13" t="s">
        <v>14</v>
      </c>
      <c r="F84" s="17">
        <f t="shared" si="31"/>
        <v>2600</v>
      </c>
      <c r="G84" s="17">
        <f t="shared" si="31"/>
        <v>0.4</v>
      </c>
      <c r="H84" s="17">
        <v>0</v>
      </c>
      <c r="I84" s="17">
        <v>0</v>
      </c>
      <c r="J84" s="17">
        <v>2600</v>
      </c>
      <c r="K84" s="17">
        <v>0</v>
      </c>
      <c r="L84" s="17">
        <v>0</v>
      </c>
      <c r="M84" s="17">
        <v>0.4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1"/>
    </row>
    <row r="85" spans="1:20" s="12" customFormat="1" ht="18" customHeight="1" x14ac:dyDescent="0.25">
      <c r="A85" s="27"/>
      <c r="B85" s="33"/>
      <c r="C85" s="33"/>
      <c r="D85" s="30"/>
      <c r="E85" s="13" t="s">
        <v>15</v>
      </c>
      <c r="F85" s="17">
        <f t="shared" si="31"/>
        <v>0</v>
      </c>
      <c r="G85" s="17">
        <f t="shared" si="31"/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1"/>
    </row>
    <row r="86" spans="1:20" s="12" customFormat="1" ht="18" customHeight="1" x14ac:dyDescent="0.25">
      <c r="A86" s="27" t="s">
        <v>62</v>
      </c>
      <c r="B86" s="33" t="s">
        <v>21</v>
      </c>
      <c r="C86" s="33" t="s">
        <v>80</v>
      </c>
      <c r="D86" s="27" t="s">
        <v>104</v>
      </c>
      <c r="E86" s="27"/>
      <c r="F86" s="17">
        <f t="shared" ref="F86:S86" si="32">SUM(F87:F90)</f>
        <v>2600</v>
      </c>
      <c r="G86" s="17">
        <f t="shared" si="32"/>
        <v>40000</v>
      </c>
      <c r="H86" s="17">
        <f t="shared" si="32"/>
        <v>0</v>
      </c>
      <c r="I86" s="17">
        <f t="shared" si="32"/>
        <v>0</v>
      </c>
      <c r="J86" s="17">
        <f t="shared" si="32"/>
        <v>2600</v>
      </c>
      <c r="K86" s="17">
        <f t="shared" si="32"/>
        <v>0</v>
      </c>
      <c r="L86" s="17">
        <f t="shared" si="32"/>
        <v>0</v>
      </c>
      <c r="M86" s="17">
        <f t="shared" si="32"/>
        <v>40000</v>
      </c>
      <c r="N86" s="17">
        <f t="shared" si="32"/>
        <v>0</v>
      </c>
      <c r="O86" s="17">
        <f t="shared" si="32"/>
        <v>0</v>
      </c>
      <c r="P86" s="17">
        <f t="shared" si="32"/>
        <v>0</v>
      </c>
      <c r="Q86" s="17">
        <f t="shared" si="32"/>
        <v>0</v>
      </c>
      <c r="R86" s="17">
        <f t="shared" si="32"/>
        <v>0</v>
      </c>
      <c r="S86" s="17">
        <f t="shared" si="32"/>
        <v>0</v>
      </c>
      <c r="T86" s="11"/>
    </row>
    <row r="87" spans="1:20" s="12" customFormat="1" ht="18" customHeight="1" x14ac:dyDescent="0.25">
      <c r="A87" s="27"/>
      <c r="B87" s="33"/>
      <c r="C87" s="33"/>
      <c r="D87" s="28" t="s">
        <v>11</v>
      </c>
      <c r="E87" s="13" t="s">
        <v>12</v>
      </c>
      <c r="F87" s="17">
        <f t="shared" ref="F87:G90" si="33">H87+J87+L87+N87+P87+R87</f>
        <v>0</v>
      </c>
      <c r="G87" s="17">
        <f t="shared" si="33"/>
        <v>38800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38800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1"/>
    </row>
    <row r="88" spans="1:20" s="12" customFormat="1" ht="18" customHeight="1" x14ac:dyDescent="0.25">
      <c r="A88" s="27"/>
      <c r="B88" s="33"/>
      <c r="C88" s="33"/>
      <c r="D88" s="29"/>
      <c r="E88" s="13" t="s">
        <v>13</v>
      </c>
      <c r="F88" s="17">
        <f t="shared" si="33"/>
        <v>0</v>
      </c>
      <c r="G88" s="17">
        <f t="shared" si="33"/>
        <v>1199.5999999999999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1199.5999999999999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1"/>
    </row>
    <row r="89" spans="1:20" s="12" customFormat="1" ht="18" customHeight="1" x14ac:dyDescent="0.25">
      <c r="A89" s="27"/>
      <c r="B89" s="33"/>
      <c r="C89" s="33"/>
      <c r="D89" s="29"/>
      <c r="E89" s="13" t="s">
        <v>14</v>
      </c>
      <c r="F89" s="17">
        <f t="shared" si="33"/>
        <v>2600</v>
      </c>
      <c r="G89" s="17">
        <f t="shared" si="33"/>
        <v>0.4</v>
      </c>
      <c r="H89" s="17">
        <v>0</v>
      </c>
      <c r="I89" s="17">
        <v>0</v>
      </c>
      <c r="J89" s="17">
        <v>2600</v>
      </c>
      <c r="K89" s="17">
        <v>0</v>
      </c>
      <c r="L89" s="17">
        <v>0</v>
      </c>
      <c r="M89" s="17">
        <v>0.4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1"/>
    </row>
    <row r="90" spans="1:20" s="12" customFormat="1" ht="18" customHeight="1" x14ac:dyDescent="0.25">
      <c r="A90" s="27"/>
      <c r="B90" s="33"/>
      <c r="C90" s="33"/>
      <c r="D90" s="30"/>
      <c r="E90" s="13" t="s">
        <v>15</v>
      </c>
      <c r="F90" s="17">
        <f t="shared" si="33"/>
        <v>0</v>
      </c>
      <c r="G90" s="17">
        <f t="shared" si="33"/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1"/>
    </row>
    <row r="91" spans="1:20" s="12" customFormat="1" ht="18" customHeight="1" x14ac:dyDescent="0.25">
      <c r="A91" s="27" t="s">
        <v>63</v>
      </c>
      <c r="B91" s="33" t="s">
        <v>21</v>
      </c>
      <c r="C91" s="33" t="s">
        <v>81</v>
      </c>
      <c r="D91" s="27" t="s">
        <v>104</v>
      </c>
      <c r="E91" s="27"/>
      <c r="F91" s="17">
        <f t="shared" ref="F91:S91" si="34">SUM(F92:F95)</f>
        <v>2600</v>
      </c>
      <c r="G91" s="17">
        <f t="shared" si="34"/>
        <v>40000</v>
      </c>
      <c r="H91" s="17">
        <f t="shared" si="34"/>
        <v>0</v>
      </c>
      <c r="I91" s="17">
        <f t="shared" si="34"/>
        <v>0</v>
      </c>
      <c r="J91" s="17">
        <f t="shared" si="34"/>
        <v>2600</v>
      </c>
      <c r="K91" s="17">
        <f t="shared" si="34"/>
        <v>0</v>
      </c>
      <c r="L91" s="17">
        <f t="shared" si="34"/>
        <v>0</v>
      </c>
      <c r="M91" s="17">
        <f t="shared" si="34"/>
        <v>40000</v>
      </c>
      <c r="N91" s="17">
        <f t="shared" si="34"/>
        <v>0</v>
      </c>
      <c r="O91" s="17">
        <f t="shared" si="34"/>
        <v>0</v>
      </c>
      <c r="P91" s="17">
        <f t="shared" si="34"/>
        <v>0</v>
      </c>
      <c r="Q91" s="17">
        <f t="shared" si="34"/>
        <v>0</v>
      </c>
      <c r="R91" s="17">
        <f t="shared" si="34"/>
        <v>0</v>
      </c>
      <c r="S91" s="17">
        <f t="shared" si="34"/>
        <v>0</v>
      </c>
      <c r="T91" s="11"/>
    </row>
    <row r="92" spans="1:20" s="12" customFormat="1" ht="18" customHeight="1" x14ac:dyDescent="0.25">
      <c r="A92" s="27"/>
      <c r="B92" s="33"/>
      <c r="C92" s="33"/>
      <c r="D92" s="28" t="s">
        <v>11</v>
      </c>
      <c r="E92" s="13" t="s">
        <v>12</v>
      </c>
      <c r="F92" s="17">
        <f t="shared" ref="F92:G95" si="35">H92+J92+L92+N92+P92+R92</f>
        <v>0</v>
      </c>
      <c r="G92" s="17">
        <f t="shared" si="35"/>
        <v>38800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38800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1"/>
    </row>
    <row r="93" spans="1:20" s="12" customFormat="1" ht="18" customHeight="1" x14ac:dyDescent="0.25">
      <c r="A93" s="27"/>
      <c r="B93" s="33"/>
      <c r="C93" s="33"/>
      <c r="D93" s="29"/>
      <c r="E93" s="13" t="s">
        <v>13</v>
      </c>
      <c r="F93" s="17">
        <f t="shared" si="35"/>
        <v>0</v>
      </c>
      <c r="G93" s="17">
        <f t="shared" si="35"/>
        <v>1199.5999999999999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1199.5999999999999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1"/>
    </row>
    <row r="94" spans="1:20" s="12" customFormat="1" ht="18" customHeight="1" x14ac:dyDescent="0.25">
      <c r="A94" s="27"/>
      <c r="B94" s="33"/>
      <c r="C94" s="33"/>
      <c r="D94" s="29"/>
      <c r="E94" s="13" t="s">
        <v>14</v>
      </c>
      <c r="F94" s="17">
        <f t="shared" si="35"/>
        <v>2600</v>
      </c>
      <c r="G94" s="17">
        <f t="shared" si="35"/>
        <v>0.4</v>
      </c>
      <c r="H94" s="17">
        <v>0</v>
      </c>
      <c r="I94" s="17">
        <v>0</v>
      </c>
      <c r="J94" s="17">
        <v>2600</v>
      </c>
      <c r="K94" s="17">
        <v>0</v>
      </c>
      <c r="L94" s="17">
        <v>0</v>
      </c>
      <c r="M94" s="17">
        <v>0.4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1"/>
    </row>
    <row r="95" spans="1:20" s="12" customFormat="1" ht="18" customHeight="1" x14ac:dyDescent="0.25">
      <c r="A95" s="27"/>
      <c r="B95" s="33"/>
      <c r="C95" s="33"/>
      <c r="D95" s="30"/>
      <c r="E95" s="13" t="s">
        <v>15</v>
      </c>
      <c r="F95" s="17">
        <f t="shared" si="35"/>
        <v>0</v>
      </c>
      <c r="G95" s="17">
        <f t="shared" si="35"/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1"/>
    </row>
    <row r="96" spans="1:20" s="12" customFormat="1" ht="18" customHeight="1" x14ac:dyDescent="0.25">
      <c r="A96" s="27" t="s">
        <v>64</v>
      </c>
      <c r="B96" s="33" t="s">
        <v>21</v>
      </c>
      <c r="C96" s="33" t="s">
        <v>82</v>
      </c>
      <c r="D96" s="27" t="s">
        <v>104</v>
      </c>
      <c r="E96" s="27"/>
      <c r="F96" s="17">
        <f t="shared" ref="F96:S96" si="36">SUM(F97:F100)</f>
        <v>2925</v>
      </c>
      <c r="G96" s="17">
        <f t="shared" si="36"/>
        <v>45000</v>
      </c>
      <c r="H96" s="17">
        <f t="shared" si="36"/>
        <v>0</v>
      </c>
      <c r="I96" s="17">
        <f t="shared" si="36"/>
        <v>0</v>
      </c>
      <c r="J96" s="17">
        <f t="shared" si="36"/>
        <v>0</v>
      </c>
      <c r="K96" s="17">
        <f t="shared" si="36"/>
        <v>0</v>
      </c>
      <c r="L96" s="17">
        <f t="shared" si="36"/>
        <v>0</v>
      </c>
      <c r="M96" s="17">
        <f t="shared" si="36"/>
        <v>0</v>
      </c>
      <c r="N96" s="17">
        <f t="shared" si="36"/>
        <v>2925</v>
      </c>
      <c r="O96" s="17">
        <f t="shared" si="36"/>
        <v>0</v>
      </c>
      <c r="P96" s="17">
        <f t="shared" si="36"/>
        <v>0</v>
      </c>
      <c r="Q96" s="17">
        <f t="shared" si="36"/>
        <v>45000</v>
      </c>
      <c r="R96" s="17">
        <f t="shared" si="36"/>
        <v>0</v>
      </c>
      <c r="S96" s="17">
        <f t="shared" si="36"/>
        <v>0</v>
      </c>
      <c r="T96" s="11"/>
    </row>
    <row r="97" spans="1:20" s="12" customFormat="1" ht="18" customHeight="1" x14ac:dyDescent="0.25">
      <c r="A97" s="27"/>
      <c r="B97" s="33"/>
      <c r="C97" s="33"/>
      <c r="D97" s="28" t="s">
        <v>11</v>
      </c>
      <c r="E97" s="13" t="s">
        <v>12</v>
      </c>
      <c r="F97" s="17">
        <f t="shared" ref="F97:G100" si="37">H97+J97+L97+N97+P97+R97</f>
        <v>0</v>
      </c>
      <c r="G97" s="17">
        <f t="shared" si="37"/>
        <v>43650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43650</v>
      </c>
      <c r="R97" s="17">
        <v>0</v>
      </c>
      <c r="S97" s="17">
        <v>0</v>
      </c>
      <c r="T97" s="11"/>
    </row>
    <row r="98" spans="1:20" s="12" customFormat="1" ht="18" customHeight="1" x14ac:dyDescent="0.25">
      <c r="A98" s="27"/>
      <c r="B98" s="33"/>
      <c r="C98" s="33"/>
      <c r="D98" s="29"/>
      <c r="E98" s="13" t="s">
        <v>13</v>
      </c>
      <c r="F98" s="17">
        <f t="shared" si="37"/>
        <v>0</v>
      </c>
      <c r="G98" s="17">
        <f t="shared" si="37"/>
        <v>1349.5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1349.5</v>
      </c>
      <c r="R98" s="17">
        <v>0</v>
      </c>
      <c r="S98" s="17">
        <v>0</v>
      </c>
      <c r="T98" s="11"/>
    </row>
    <row r="99" spans="1:20" s="12" customFormat="1" ht="18" customHeight="1" x14ac:dyDescent="0.25">
      <c r="A99" s="27"/>
      <c r="B99" s="33"/>
      <c r="C99" s="33"/>
      <c r="D99" s="29"/>
      <c r="E99" s="13" t="s">
        <v>14</v>
      </c>
      <c r="F99" s="17">
        <f t="shared" si="37"/>
        <v>2925</v>
      </c>
      <c r="G99" s="17">
        <f t="shared" si="37"/>
        <v>0.5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2925</v>
      </c>
      <c r="O99" s="17">
        <v>0</v>
      </c>
      <c r="P99" s="17">
        <v>0</v>
      </c>
      <c r="Q99" s="17">
        <v>0.5</v>
      </c>
      <c r="R99" s="17">
        <v>0</v>
      </c>
      <c r="S99" s="17">
        <v>0</v>
      </c>
      <c r="T99" s="11"/>
    </row>
    <row r="100" spans="1:20" s="12" customFormat="1" ht="18" customHeight="1" x14ac:dyDescent="0.25">
      <c r="A100" s="27"/>
      <c r="B100" s="33"/>
      <c r="C100" s="33"/>
      <c r="D100" s="30"/>
      <c r="E100" s="13" t="s">
        <v>15</v>
      </c>
      <c r="F100" s="17">
        <f t="shared" si="37"/>
        <v>0</v>
      </c>
      <c r="G100" s="17">
        <f t="shared" si="37"/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1"/>
    </row>
    <row r="101" spans="1:20" s="12" customFormat="1" ht="18" customHeight="1" x14ac:dyDescent="0.25">
      <c r="A101" s="27" t="s">
        <v>65</v>
      </c>
      <c r="B101" s="33" t="s">
        <v>21</v>
      </c>
      <c r="C101" s="33" t="s">
        <v>83</v>
      </c>
      <c r="D101" s="27" t="s">
        <v>104</v>
      </c>
      <c r="E101" s="27"/>
      <c r="F101" s="17">
        <f t="shared" ref="F101:S101" si="38">SUM(F102:F105)</f>
        <v>2925</v>
      </c>
      <c r="G101" s="17">
        <f t="shared" si="38"/>
        <v>45000</v>
      </c>
      <c r="H101" s="17">
        <f t="shared" si="38"/>
        <v>0</v>
      </c>
      <c r="I101" s="17">
        <f t="shared" si="38"/>
        <v>0</v>
      </c>
      <c r="J101" s="17">
        <f t="shared" si="38"/>
        <v>0</v>
      </c>
      <c r="K101" s="17">
        <f t="shared" si="38"/>
        <v>0</v>
      </c>
      <c r="L101" s="17">
        <f t="shared" si="38"/>
        <v>2925</v>
      </c>
      <c r="M101" s="17">
        <f t="shared" si="38"/>
        <v>0</v>
      </c>
      <c r="N101" s="17">
        <f t="shared" si="38"/>
        <v>0</v>
      </c>
      <c r="O101" s="17">
        <f t="shared" si="38"/>
        <v>45000</v>
      </c>
      <c r="P101" s="17">
        <f t="shared" si="38"/>
        <v>0</v>
      </c>
      <c r="Q101" s="17">
        <f t="shared" si="38"/>
        <v>0</v>
      </c>
      <c r="R101" s="17">
        <f t="shared" si="38"/>
        <v>0</v>
      </c>
      <c r="S101" s="17">
        <f t="shared" si="38"/>
        <v>0</v>
      </c>
      <c r="T101" s="11"/>
    </row>
    <row r="102" spans="1:20" s="12" customFormat="1" ht="18" customHeight="1" x14ac:dyDescent="0.25">
      <c r="A102" s="27"/>
      <c r="B102" s="33"/>
      <c r="C102" s="33"/>
      <c r="D102" s="28" t="s">
        <v>11</v>
      </c>
      <c r="E102" s="13" t="s">
        <v>12</v>
      </c>
      <c r="F102" s="17">
        <f t="shared" ref="F102:G105" si="39">H102+J102+L102+N102+P102+R102</f>
        <v>0</v>
      </c>
      <c r="G102" s="17">
        <f t="shared" si="39"/>
        <v>43650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43650</v>
      </c>
      <c r="P102" s="17">
        <v>0</v>
      </c>
      <c r="Q102" s="17">
        <v>0</v>
      </c>
      <c r="R102" s="17">
        <v>0</v>
      </c>
      <c r="S102" s="17">
        <v>0</v>
      </c>
      <c r="T102" s="11"/>
    </row>
    <row r="103" spans="1:20" s="12" customFormat="1" ht="18" customHeight="1" x14ac:dyDescent="0.25">
      <c r="A103" s="27"/>
      <c r="B103" s="33"/>
      <c r="C103" s="33"/>
      <c r="D103" s="29"/>
      <c r="E103" s="13" t="s">
        <v>13</v>
      </c>
      <c r="F103" s="17">
        <f t="shared" si="39"/>
        <v>0</v>
      </c>
      <c r="G103" s="17">
        <f t="shared" si="39"/>
        <v>1349.5</v>
      </c>
      <c r="H103" s="17">
        <v>0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1349.5</v>
      </c>
      <c r="P103" s="17">
        <v>0</v>
      </c>
      <c r="Q103" s="17">
        <v>0</v>
      </c>
      <c r="R103" s="17">
        <v>0</v>
      </c>
      <c r="S103" s="17">
        <v>0</v>
      </c>
      <c r="T103" s="11"/>
    </row>
    <row r="104" spans="1:20" s="12" customFormat="1" ht="18" customHeight="1" x14ac:dyDescent="0.25">
      <c r="A104" s="27"/>
      <c r="B104" s="33"/>
      <c r="C104" s="33"/>
      <c r="D104" s="29"/>
      <c r="E104" s="13" t="s">
        <v>14</v>
      </c>
      <c r="F104" s="17">
        <f t="shared" si="39"/>
        <v>2925</v>
      </c>
      <c r="G104" s="17">
        <f t="shared" si="39"/>
        <v>0.5</v>
      </c>
      <c r="H104" s="17">
        <v>0</v>
      </c>
      <c r="I104" s="17">
        <v>0</v>
      </c>
      <c r="J104" s="17">
        <v>0</v>
      </c>
      <c r="K104" s="17">
        <v>0</v>
      </c>
      <c r="L104" s="17">
        <v>2925</v>
      </c>
      <c r="M104" s="17">
        <v>0</v>
      </c>
      <c r="N104" s="17">
        <v>0</v>
      </c>
      <c r="O104" s="17">
        <v>0.5</v>
      </c>
      <c r="P104" s="17">
        <v>0</v>
      </c>
      <c r="Q104" s="17">
        <v>0</v>
      </c>
      <c r="R104" s="17">
        <v>0</v>
      </c>
      <c r="S104" s="17">
        <v>0</v>
      </c>
      <c r="T104" s="11"/>
    </row>
    <row r="105" spans="1:20" s="12" customFormat="1" ht="18" customHeight="1" x14ac:dyDescent="0.25">
      <c r="A105" s="27"/>
      <c r="B105" s="33"/>
      <c r="C105" s="33"/>
      <c r="D105" s="30"/>
      <c r="E105" s="13" t="s">
        <v>15</v>
      </c>
      <c r="F105" s="17">
        <f t="shared" si="39"/>
        <v>0</v>
      </c>
      <c r="G105" s="17">
        <f t="shared" si="39"/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1"/>
    </row>
    <row r="106" spans="1:20" s="12" customFormat="1" ht="18" customHeight="1" x14ac:dyDescent="0.25">
      <c r="A106" s="27" t="s">
        <v>66</v>
      </c>
      <c r="B106" s="33" t="s">
        <v>21</v>
      </c>
      <c r="C106" s="33" t="s">
        <v>84</v>
      </c>
      <c r="D106" s="27" t="s">
        <v>104</v>
      </c>
      <c r="E106" s="27"/>
      <c r="F106" s="17">
        <f t="shared" ref="F106:S106" si="40">SUM(F107:F110)</f>
        <v>1113.22</v>
      </c>
      <c r="G106" s="17">
        <f t="shared" si="40"/>
        <v>8946.66</v>
      </c>
      <c r="H106" s="17">
        <f t="shared" si="40"/>
        <v>1113.22</v>
      </c>
      <c r="I106" s="17">
        <f t="shared" si="40"/>
        <v>0</v>
      </c>
      <c r="J106" s="17">
        <f t="shared" si="40"/>
        <v>0</v>
      </c>
      <c r="K106" s="17">
        <f t="shared" si="40"/>
        <v>8946.66</v>
      </c>
      <c r="L106" s="17">
        <f t="shared" si="40"/>
        <v>0</v>
      </c>
      <c r="M106" s="17">
        <f t="shared" si="40"/>
        <v>0</v>
      </c>
      <c r="N106" s="17">
        <f t="shared" si="40"/>
        <v>0</v>
      </c>
      <c r="O106" s="17">
        <f t="shared" si="40"/>
        <v>0</v>
      </c>
      <c r="P106" s="17">
        <f t="shared" si="40"/>
        <v>0</v>
      </c>
      <c r="Q106" s="17">
        <f t="shared" si="40"/>
        <v>0</v>
      </c>
      <c r="R106" s="17">
        <f t="shared" si="40"/>
        <v>0</v>
      </c>
      <c r="S106" s="17">
        <f t="shared" si="40"/>
        <v>0</v>
      </c>
      <c r="T106" s="11"/>
    </row>
    <row r="107" spans="1:20" s="12" customFormat="1" ht="18" customHeight="1" x14ac:dyDescent="0.25">
      <c r="A107" s="27"/>
      <c r="B107" s="33"/>
      <c r="C107" s="33"/>
      <c r="D107" s="28" t="s">
        <v>11</v>
      </c>
      <c r="E107" s="13" t="s">
        <v>12</v>
      </c>
      <c r="F107" s="17">
        <f t="shared" ref="F107:G110" si="41">H107+J107+L107+N107+P107+R107</f>
        <v>0</v>
      </c>
      <c r="G107" s="17">
        <f t="shared" si="41"/>
        <v>8678.2999999999993</v>
      </c>
      <c r="H107" s="17">
        <v>0</v>
      </c>
      <c r="I107" s="17">
        <v>0</v>
      </c>
      <c r="J107" s="17">
        <v>0</v>
      </c>
      <c r="K107" s="17">
        <v>8678.2999999999993</v>
      </c>
      <c r="L107" s="17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  <c r="T107" s="11"/>
    </row>
    <row r="108" spans="1:20" s="12" customFormat="1" ht="18" customHeight="1" x14ac:dyDescent="0.25">
      <c r="A108" s="27"/>
      <c r="B108" s="33"/>
      <c r="C108" s="33"/>
      <c r="D108" s="29"/>
      <c r="E108" s="13" t="s">
        <v>13</v>
      </c>
      <c r="F108" s="17">
        <f t="shared" si="41"/>
        <v>0</v>
      </c>
      <c r="G108" s="17">
        <f t="shared" si="41"/>
        <v>268.27</v>
      </c>
      <c r="H108" s="17">
        <v>0</v>
      </c>
      <c r="I108" s="17">
        <v>0</v>
      </c>
      <c r="J108" s="17">
        <v>0</v>
      </c>
      <c r="K108" s="17">
        <v>268.27</v>
      </c>
      <c r="L108" s="17">
        <v>0</v>
      </c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  <c r="T108" s="11"/>
    </row>
    <row r="109" spans="1:20" s="12" customFormat="1" ht="18" customHeight="1" x14ac:dyDescent="0.25">
      <c r="A109" s="27"/>
      <c r="B109" s="33"/>
      <c r="C109" s="33"/>
      <c r="D109" s="29"/>
      <c r="E109" s="13" t="s">
        <v>14</v>
      </c>
      <c r="F109" s="17">
        <f t="shared" si="41"/>
        <v>1113.22</v>
      </c>
      <c r="G109" s="17">
        <f t="shared" si="41"/>
        <v>0.09</v>
      </c>
      <c r="H109" s="17">
        <v>1113.22</v>
      </c>
      <c r="I109" s="17">
        <v>0</v>
      </c>
      <c r="J109" s="17">
        <v>0</v>
      </c>
      <c r="K109" s="17">
        <v>0.09</v>
      </c>
      <c r="L109" s="17">
        <v>0</v>
      </c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  <c r="T109" s="11"/>
    </row>
    <row r="110" spans="1:20" s="12" customFormat="1" ht="18" customHeight="1" x14ac:dyDescent="0.25">
      <c r="A110" s="27"/>
      <c r="B110" s="33"/>
      <c r="C110" s="33"/>
      <c r="D110" s="30"/>
      <c r="E110" s="13" t="s">
        <v>15</v>
      </c>
      <c r="F110" s="17">
        <f t="shared" si="41"/>
        <v>0</v>
      </c>
      <c r="G110" s="17">
        <f t="shared" si="41"/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1"/>
    </row>
    <row r="111" spans="1:20" s="12" customFormat="1" ht="18" customHeight="1" x14ac:dyDescent="0.25">
      <c r="A111" s="27" t="s">
        <v>67</v>
      </c>
      <c r="B111" s="33" t="s">
        <v>21</v>
      </c>
      <c r="C111" s="33" t="s">
        <v>85</v>
      </c>
      <c r="D111" s="27" t="s">
        <v>104</v>
      </c>
      <c r="E111" s="27"/>
      <c r="F111" s="17">
        <f t="shared" ref="F111:S111" si="42">SUM(F112:F115)</f>
        <v>2000</v>
      </c>
      <c r="G111" s="17">
        <f t="shared" si="42"/>
        <v>30000</v>
      </c>
      <c r="H111" s="17">
        <f t="shared" si="42"/>
        <v>0</v>
      </c>
      <c r="I111" s="17">
        <f t="shared" si="42"/>
        <v>0</v>
      </c>
      <c r="J111" s="17">
        <f t="shared" si="42"/>
        <v>0</v>
      </c>
      <c r="K111" s="17">
        <f t="shared" si="42"/>
        <v>0</v>
      </c>
      <c r="L111" s="17">
        <f t="shared" si="42"/>
        <v>0</v>
      </c>
      <c r="M111" s="17">
        <f t="shared" si="42"/>
        <v>0</v>
      </c>
      <c r="N111" s="17">
        <f t="shared" si="42"/>
        <v>0</v>
      </c>
      <c r="O111" s="17">
        <f t="shared" si="42"/>
        <v>0</v>
      </c>
      <c r="P111" s="17">
        <f t="shared" si="42"/>
        <v>2000</v>
      </c>
      <c r="Q111" s="17">
        <f t="shared" si="42"/>
        <v>0</v>
      </c>
      <c r="R111" s="17">
        <f t="shared" si="42"/>
        <v>0</v>
      </c>
      <c r="S111" s="17">
        <f t="shared" si="42"/>
        <v>30000</v>
      </c>
      <c r="T111" s="11"/>
    </row>
    <row r="112" spans="1:20" s="12" customFormat="1" ht="18" customHeight="1" x14ac:dyDescent="0.25">
      <c r="A112" s="27"/>
      <c r="B112" s="33"/>
      <c r="C112" s="33"/>
      <c r="D112" s="28" t="s">
        <v>11</v>
      </c>
      <c r="E112" s="13" t="s">
        <v>12</v>
      </c>
      <c r="F112" s="17">
        <f t="shared" ref="F112:G115" si="43">H112+J112+L112+N112+P112+R112</f>
        <v>0</v>
      </c>
      <c r="G112" s="17">
        <f t="shared" si="43"/>
        <v>29100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29100</v>
      </c>
      <c r="T112" s="11"/>
    </row>
    <row r="113" spans="1:20" s="12" customFormat="1" ht="18" customHeight="1" x14ac:dyDescent="0.25">
      <c r="A113" s="27"/>
      <c r="B113" s="33"/>
      <c r="C113" s="33"/>
      <c r="D113" s="29"/>
      <c r="E113" s="13" t="s">
        <v>13</v>
      </c>
      <c r="F113" s="17">
        <f t="shared" si="43"/>
        <v>0</v>
      </c>
      <c r="G113" s="17">
        <f t="shared" si="43"/>
        <v>899.7</v>
      </c>
      <c r="H113" s="17">
        <v>0</v>
      </c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899.7</v>
      </c>
      <c r="T113" s="11"/>
    </row>
    <row r="114" spans="1:20" s="12" customFormat="1" ht="18" customHeight="1" x14ac:dyDescent="0.25">
      <c r="A114" s="27"/>
      <c r="B114" s="33"/>
      <c r="C114" s="33"/>
      <c r="D114" s="29"/>
      <c r="E114" s="13" t="s">
        <v>14</v>
      </c>
      <c r="F114" s="17">
        <f t="shared" si="43"/>
        <v>2000</v>
      </c>
      <c r="G114" s="17">
        <f t="shared" si="43"/>
        <v>0.3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2000</v>
      </c>
      <c r="Q114" s="17">
        <v>0</v>
      </c>
      <c r="R114" s="17">
        <v>0</v>
      </c>
      <c r="S114" s="17">
        <v>0.3</v>
      </c>
      <c r="T114" s="11"/>
    </row>
    <row r="115" spans="1:20" s="12" customFormat="1" ht="18" customHeight="1" x14ac:dyDescent="0.25">
      <c r="A115" s="27"/>
      <c r="B115" s="33"/>
      <c r="C115" s="33"/>
      <c r="D115" s="30"/>
      <c r="E115" s="13" t="s">
        <v>15</v>
      </c>
      <c r="F115" s="17">
        <f t="shared" si="43"/>
        <v>0</v>
      </c>
      <c r="G115" s="17">
        <f t="shared" si="43"/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  <c r="T115" s="11"/>
    </row>
    <row r="116" spans="1:20" s="12" customFormat="1" ht="18" customHeight="1" x14ac:dyDescent="0.25">
      <c r="A116" s="27" t="s">
        <v>68</v>
      </c>
      <c r="B116" s="33" t="s">
        <v>21</v>
      </c>
      <c r="C116" s="33" t="s">
        <v>86</v>
      </c>
      <c r="D116" s="27" t="s">
        <v>104</v>
      </c>
      <c r="E116" s="27"/>
      <c r="F116" s="17">
        <f t="shared" ref="F116:S116" si="44">SUM(F117:F120)</f>
        <v>2925</v>
      </c>
      <c r="G116" s="17">
        <f t="shared" si="44"/>
        <v>45000</v>
      </c>
      <c r="H116" s="17">
        <f t="shared" si="44"/>
        <v>0</v>
      </c>
      <c r="I116" s="17">
        <f t="shared" si="44"/>
        <v>0</v>
      </c>
      <c r="J116" s="17">
        <f t="shared" si="44"/>
        <v>0</v>
      </c>
      <c r="K116" s="17">
        <f t="shared" si="44"/>
        <v>0</v>
      </c>
      <c r="L116" s="17">
        <f t="shared" si="44"/>
        <v>0</v>
      </c>
      <c r="M116" s="17">
        <f t="shared" si="44"/>
        <v>0</v>
      </c>
      <c r="N116" s="17">
        <f t="shared" si="44"/>
        <v>2925</v>
      </c>
      <c r="O116" s="17">
        <f t="shared" si="44"/>
        <v>0</v>
      </c>
      <c r="P116" s="17">
        <f t="shared" si="44"/>
        <v>0</v>
      </c>
      <c r="Q116" s="17">
        <f t="shared" si="44"/>
        <v>45000</v>
      </c>
      <c r="R116" s="17">
        <f t="shared" si="44"/>
        <v>0</v>
      </c>
      <c r="S116" s="17">
        <f t="shared" si="44"/>
        <v>0</v>
      </c>
      <c r="T116" s="11"/>
    </row>
    <row r="117" spans="1:20" s="12" customFormat="1" ht="18" customHeight="1" x14ac:dyDescent="0.25">
      <c r="A117" s="27"/>
      <c r="B117" s="33"/>
      <c r="C117" s="33"/>
      <c r="D117" s="28" t="s">
        <v>11</v>
      </c>
      <c r="E117" s="13" t="s">
        <v>12</v>
      </c>
      <c r="F117" s="17">
        <f t="shared" ref="F117:G120" si="45">H117+J117+L117+N117+P117+R117</f>
        <v>0</v>
      </c>
      <c r="G117" s="17">
        <f t="shared" si="45"/>
        <v>43650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7">
        <v>0</v>
      </c>
      <c r="Q117" s="17">
        <v>43650</v>
      </c>
      <c r="R117" s="17">
        <v>0</v>
      </c>
      <c r="S117" s="17">
        <v>0</v>
      </c>
      <c r="T117" s="11"/>
    </row>
    <row r="118" spans="1:20" s="12" customFormat="1" ht="18" customHeight="1" x14ac:dyDescent="0.25">
      <c r="A118" s="27"/>
      <c r="B118" s="33"/>
      <c r="C118" s="33"/>
      <c r="D118" s="29"/>
      <c r="E118" s="13" t="s">
        <v>13</v>
      </c>
      <c r="F118" s="17">
        <f t="shared" si="45"/>
        <v>0</v>
      </c>
      <c r="G118" s="17">
        <f t="shared" si="45"/>
        <v>1349.5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1349.5</v>
      </c>
      <c r="R118" s="17">
        <v>0</v>
      </c>
      <c r="S118" s="17">
        <v>0</v>
      </c>
      <c r="T118" s="11"/>
    </row>
    <row r="119" spans="1:20" s="12" customFormat="1" ht="18" customHeight="1" x14ac:dyDescent="0.25">
      <c r="A119" s="27"/>
      <c r="B119" s="33"/>
      <c r="C119" s="33"/>
      <c r="D119" s="29"/>
      <c r="E119" s="13" t="s">
        <v>14</v>
      </c>
      <c r="F119" s="17">
        <f t="shared" si="45"/>
        <v>2925</v>
      </c>
      <c r="G119" s="17">
        <f t="shared" si="45"/>
        <v>0.5</v>
      </c>
      <c r="H119" s="17">
        <v>0</v>
      </c>
      <c r="I119" s="17">
        <v>0</v>
      </c>
      <c r="J119" s="17">
        <v>0</v>
      </c>
      <c r="K119" s="17">
        <v>0</v>
      </c>
      <c r="L119" s="17">
        <v>0</v>
      </c>
      <c r="M119" s="17">
        <v>0</v>
      </c>
      <c r="N119" s="17">
        <v>2925</v>
      </c>
      <c r="O119" s="17">
        <v>0</v>
      </c>
      <c r="P119" s="17">
        <v>0</v>
      </c>
      <c r="Q119" s="17">
        <v>0.5</v>
      </c>
      <c r="R119" s="17">
        <v>0</v>
      </c>
      <c r="S119" s="17">
        <v>0</v>
      </c>
      <c r="T119" s="11"/>
    </row>
    <row r="120" spans="1:20" s="12" customFormat="1" ht="18" customHeight="1" x14ac:dyDescent="0.25">
      <c r="A120" s="27"/>
      <c r="B120" s="33"/>
      <c r="C120" s="33"/>
      <c r="D120" s="30"/>
      <c r="E120" s="13" t="s">
        <v>15</v>
      </c>
      <c r="F120" s="17">
        <f t="shared" si="45"/>
        <v>0</v>
      </c>
      <c r="G120" s="17">
        <f t="shared" si="45"/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1"/>
    </row>
    <row r="121" spans="1:20" s="12" customFormat="1" ht="18" customHeight="1" x14ac:dyDescent="0.25">
      <c r="A121" s="27" t="s">
        <v>69</v>
      </c>
      <c r="B121" s="33" t="s">
        <v>21</v>
      </c>
      <c r="C121" s="33" t="s">
        <v>87</v>
      </c>
      <c r="D121" s="27" t="s">
        <v>104</v>
      </c>
      <c r="E121" s="27"/>
      <c r="F121" s="17">
        <f t="shared" ref="F121:S121" si="46">SUM(F122:F125)</f>
        <v>3900</v>
      </c>
      <c r="G121" s="17">
        <f t="shared" si="46"/>
        <v>60000</v>
      </c>
      <c r="H121" s="17">
        <f t="shared" si="46"/>
        <v>0</v>
      </c>
      <c r="I121" s="17">
        <f t="shared" si="46"/>
        <v>0</v>
      </c>
      <c r="J121" s="17">
        <f t="shared" si="46"/>
        <v>0</v>
      </c>
      <c r="K121" s="17">
        <f t="shared" si="46"/>
        <v>0</v>
      </c>
      <c r="L121" s="17">
        <f t="shared" si="46"/>
        <v>0</v>
      </c>
      <c r="M121" s="17">
        <f t="shared" si="46"/>
        <v>0</v>
      </c>
      <c r="N121" s="17">
        <f t="shared" si="46"/>
        <v>3900</v>
      </c>
      <c r="O121" s="17">
        <f t="shared" si="46"/>
        <v>0</v>
      </c>
      <c r="P121" s="17">
        <f t="shared" si="46"/>
        <v>0</v>
      </c>
      <c r="Q121" s="17">
        <f t="shared" si="46"/>
        <v>60000</v>
      </c>
      <c r="R121" s="17">
        <f t="shared" si="46"/>
        <v>0</v>
      </c>
      <c r="S121" s="17">
        <f t="shared" si="46"/>
        <v>0</v>
      </c>
      <c r="T121" s="11"/>
    </row>
    <row r="122" spans="1:20" s="12" customFormat="1" ht="18" customHeight="1" x14ac:dyDescent="0.25">
      <c r="A122" s="27"/>
      <c r="B122" s="33"/>
      <c r="C122" s="33"/>
      <c r="D122" s="28" t="s">
        <v>11</v>
      </c>
      <c r="E122" s="13" t="s">
        <v>12</v>
      </c>
      <c r="F122" s="17">
        <f t="shared" ref="F122:G125" si="47">H122+J122+L122+N122+P122+R122</f>
        <v>0</v>
      </c>
      <c r="G122" s="17">
        <f t="shared" si="47"/>
        <v>58200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7">
        <v>0</v>
      </c>
      <c r="Q122" s="17">
        <v>58200</v>
      </c>
      <c r="R122" s="17">
        <v>0</v>
      </c>
      <c r="S122" s="17">
        <v>0</v>
      </c>
      <c r="T122" s="11"/>
    </row>
    <row r="123" spans="1:20" s="12" customFormat="1" ht="18" customHeight="1" x14ac:dyDescent="0.25">
      <c r="A123" s="27"/>
      <c r="B123" s="33"/>
      <c r="C123" s="33"/>
      <c r="D123" s="29"/>
      <c r="E123" s="13" t="s">
        <v>13</v>
      </c>
      <c r="F123" s="17">
        <f t="shared" si="47"/>
        <v>0</v>
      </c>
      <c r="G123" s="17">
        <f t="shared" si="47"/>
        <v>1799.4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1799.4</v>
      </c>
      <c r="R123" s="17">
        <v>0</v>
      </c>
      <c r="S123" s="17">
        <v>0</v>
      </c>
      <c r="T123" s="11"/>
    </row>
    <row r="124" spans="1:20" s="12" customFormat="1" ht="18" customHeight="1" x14ac:dyDescent="0.25">
      <c r="A124" s="27"/>
      <c r="B124" s="33"/>
      <c r="C124" s="33"/>
      <c r="D124" s="29"/>
      <c r="E124" s="13" t="s">
        <v>14</v>
      </c>
      <c r="F124" s="17">
        <f t="shared" si="47"/>
        <v>3900</v>
      </c>
      <c r="G124" s="17">
        <f t="shared" si="47"/>
        <v>0.6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3900</v>
      </c>
      <c r="O124" s="17">
        <v>0</v>
      </c>
      <c r="P124" s="17">
        <v>0</v>
      </c>
      <c r="Q124" s="17">
        <v>0.6</v>
      </c>
      <c r="R124" s="17">
        <v>0</v>
      </c>
      <c r="S124" s="17">
        <v>0</v>
      </c>
      <c r="T124" s="11"/>
    </row>
    <row r="125" spans="1:20" s="12" customFormat="1" ht="18" customHeight="1" x14ac:dyDescent="0.25">
      <c r="A125" s="27"/>
      <c r="B125" s="33"/>
      <c r="C125" s="33"/>
      <c r="D125" s="30"/>
      <c r="E125" s="13" t="s">
        <v>15</v>
      </c>
      <c r="F125" s="17">
        <f t="shared" si="47"/>
        <v>0</v>
      </c>
      <c r="G125" s="17">
        <f t="shared" si="47"/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  <c r="T125" s="11"/>
    </row>
    <row r="126" spans="1:20" s="12" customFormat="1" ht="18" customHeight="1" x14ac:dyDescent="0.25">
      <c r="A126" s="26" t="s">
        <v>123</v>
      </c>
      <c r="B126" s="26"/>
      <c r="C126" s="26"/>
      <c r="D126" s="27" t="s">
        <v>104</v>
      </c>
      <c r="E126" s="27"/>
      <c r="F126" s="17">
        <f>SUM(F127:F130)</f>
        <v>3555</v>
      </c>
      <c r="G126" s="17">
        <f>SUM(G127:G130)</f>
        <v>54700</v>
      </c>
      <c r="H126" s="17">
        <f t="shared" ref="H126:S130" si="48">SUM(H131,H136)</f>
        <v>0</v>
      </c>
      <c r="I126" s="17">
        <f t="shared" si="48"/>
        <v>0</v>
      </c>
      <c r="J126" s="17">
        <f t="shared" si="48"/>
        <v>0</v>
      </c>
      <c r="K126" s="17">
        <f t="shared" si="48"/>
        <v>0</v>
      </c>
      <c r="L126" s="17">
        <f t="shared" si="48"/>
        <v>1475</v>
      </c>
      <c r="M126" s="17">
        <f t="shared" si="48"/>
        <v>0</v>
      </c>
      <c r="N126" s="17">
        <f t="shared" si="48"/>
        <v>2080</v>
      </c>
      <c r="O126" s="17">
        <f t="shared" si="48"/>
        <v>22700</v>
      </c>
      <c r="P126" s="17">
        <f t="shared" si="48"/>
        <v>0</v>
      </c>
      <c r="Q126" s="17">
        <f t="shared" si="48"/>
        <v>20000</v>
      </c>
      <c r="R126" s="17">
        <f t="shared" si="48"/>
        <v>0</v>
      </c>
      <c r="S126" s="17">
        <f t="shared" si="48"/>
        <v>12000</v>
      </c>
      <c r="T126" s="11"/>
    </row>
    <row r="127" spans="1:20" s="12" customFormat="1" ht="18" customHeight="1" x14ac:dyDescent="0.25">
      <c r="A127" s="26"/>
      <c r="B127" s="26"/>
      <c r="C127" s="26"/>
      <c r="D127" s="28" t="s">
        <v>11</v>
      </c>
      <c r="E127" s="13" t="s">
        <v>12</v>
      </c>
      <c r="F127" s="17">
        <f t="shared" ref="F127:G130" si="49">H127+J127+L127+N127+P127+R127</f>
        <v>0</v>
      </c>
      <c r="G127" s="17">
        <f t="shared" si="49"/>
        <v>53059</v>
      </c>
      <c r="H127" s="17">
        <f t="shared" si="48"/>
        <v>0</v>
      </c>
      <c r="I127" s="17">
        <f t="shared" si="48"/>
        <v>0</v>
      </c>
      <c r="J127" s="17">
        <f t="shared" si="48"/>
        <v>0</v>
      </c>
      <c r="K127" s="17">
        <f t="shared" si="48"/>
        <v>0</v>
      </c>
      <c r="L127" s="17">
        <f t="shared" si="48"/>
        <v>0</v>
      </c>
      <c r="M127" s="17">
        <f t="shared" si="48"/>
        <v>0</v>
      </c>
      <c r="N127" s="17">
        <f t="shared" si="48"/>
        <v>0</v>
      </c>
      <c r="O127" s="17">
        <f t="shared" si="48"/>
        <v>22019</v>
      </c>
      <c r="P127" s="17">
        <f t="shared" si="48"/>
        <v>0</v>
      </c>
      <c r="Q127" s="17">
        <f t="shared" si="48"/>
        <v>19400</v>
      </c>
      <c r="R127" s="17">
        <f t="shared" si="48"/>
        <v>0</v>
      </c>
      <c r="S127" s="17">
        <f t="shared" si="48"/>
        <v>11640</v>
      </c>
      <c r="T127" s="11"/>
    </row>
    <row r="128" spans="1:20" s="12" customFormat="1" ht="18" customHeight="1" x14ac:dyDescent="0.25">
      <c r="A128" s="26"/>
      <c r="B128" s="26"/>
      <c r="C128" s="26"/>
      <c r="D128" s="29"/>
      <c r="E128" s="13" t="s">
        <v>13</v>
      </c>
      <c r="F128" s="17">
        <f t="shared" si="49"/>
        <v>0</v>
      </c>
      <c r="G128" s="17">
        <f t="shared" si="49"/>
        <v>1640.3</v>
      </c>
      <c r="H128" s="17">
        <f t="shared" si="48"/>
        <v>0</v>
      </c>
      <c r="I128" s="17">
        <f t="shared" si="48"/>
        <v>0</v>
      </c>
      <c r="J128" s="17">
        <f t="shared" si="48"/>
        <v>0</v>
      </c>
      <c r="K128" s="17">
        <f t="shared" si="48"/>
        <v>0</v>
      </c>
      <c r="L128" s="17">
        <f t="shared" si="48"/>
        <v>0</v>
      </c>
      <c r="M128" s="17">
        <f t="shared" si="48"/>
        <v>0</v>
      </c>
      <c r="N128" s="17">
        <f t="shared" si="48"/>
        <v>0</v>
      </c>
      <c r="O128" s="17">
        <f t="shared" si="48"/>
        <v>680.7</v>
      </c>
      <c r="P128" s="17">
        <f t="shared" si="48"/>
        <v>0</v>
      </c>
      <c r="Q128" s="17">
        <f t="shared" si="48"/>
        <v>599.79999999999995</v>
      </c>
      <c r="R128" s="17">
        <f t="shared" si="48"/>
        <v>0</v>
      </c>
      <c r="S128" s="17">
        <f t="shared" si="48"/>
        <v>359.8</v>
      </c>
      <c r="T128" s="11"/>
    </row>
    <row r="129" spans="1:20" s="12" customFormat="1" ht="18" customHeight="1" x14ac:dyDescent="0.25">
      <c r="A129" s="26"/>
      <c r="B129" s="26"/>
      <c r="C129" s="26"/>
      <c r="D129" s="29"/>
      <c r="E129" s="13" t="s">
        <v>14</v>
      </c>
      <c r="F129" s="17">
        <f t="shared" si="49"/>
        <v>3555</v>
      </c>
      <c r="G129" s="17">
        <f t="shared" si="49"/>
        <v>0.7</v>
      </c>
      <c r="H129" s="17">
        <f t="shared" si="48"/>
        <v>0</v>
      </c>
      <c r="I129" s="17">
        <f t="shared" si="48"/>
        <v>0</v>
      </c>
      <c r="J129" s="17">
        <f t="shared" si="48"/>
        <v>0</v>
      </c>
      <c r="K129" s="17">
        <f t="shared" si="48"/>
        <v>0</v>
      </c>
      <c r="L129" s="17">
        <f t="shared" si="48"/>
        <v>1475</v>
      </c>
      <c r="M129" s="17">
        <f t="shared" si="48"/>
        <v>0</v>
      </c>
      <c r="N129" s="17">
        <f t="shared" si="48"/>
        <v>2080</v>
      </c>
      <c r="O129" s="17">
        <f t="shared" si="48"/>
        <v>0.3</v>
      </c>
      <c r="P129" s="17">
        <f t="shared" si="48"/>
        <v>0</v>
      </c>
      <c r="Q129" s="17">
        <f t="shared" si="48"/>
        <v>0.2</v>
      </c>
      <c r="R129" s="17">
        <f t="shared" si="48"/>
        <v>0</v>
      </c>
      <c r="S129" s="17">
        <f t="shared" si="48"/>
        <v>0.2</v>
      </c>
      <c r="T129" s="11"/>
    </row>
    <row r="130" spans="1:20" s="12" customFormat="1" ht="18" customHeight="1" x14ac:dyDescent="0.25">
      <c r="A130" s="26"/>
      <c r="B130" s="26"/>
      <c r="C130" s="26"/>
      <c r="D130" s="30"/>
      <c r="E130" s="13" t="s">
        <v>15</v>
      </c>
      <c r="F130" s="17">
        <f t="shared" si="49"/>
        <v>0</v>
      </c>
      <c r="G130" s="17">
        <f t="shared" si="49"/>
        <v>0</v>
      </c>
      <c r="H130" s="17">
        <f t="shared" si="48"/>
        <v>0</v>
      </c>
      <c r="I130" s="17">
        <f t="shared" si="48"/>
        <v>0</v>
      </c>
      <c r="J130" s="17">
        <f t="shared" si="48"/>
        <v>0</v>
      </c>
      <c r="K130" s="17">
        <f t="shared" si="48"/>
        <v>0</v>
      </c>
      <c r="L130" s="17">
        <f t="shared" si="48"/>
        <v>0</v>
      </c>
      <c r="M130" s="17">
        <f t="shared" si="48"/>
        <v>0</v>
      </c>
      <c r="N130" s="17">
        <f t="shared" si="48"/>
        <v>0</v>
      </c>
      <c r="O130" s="17">
        <f t="shared" si="48"/>
        <v>0</v>
      </c>
      <c r="P130" s="17">
        <f t="shared" si="48"/>
        <v>0</v>
      </c>
      <c r="Q130" s="17">
        <f t="shared" si="48"/>
        <v>0</v>
      </c>
      <c r="R130" s="17">
        <f t="shared" si="48"/>
        <v>0</v>
      </c>
      <c r="S130" s="17">
        <f t="shared" si="48"/>
        <v>0</v>
      </c>
      <c r="T130" s="11"/>
    </row>
    <row r="131" spans="1:20" s="12" customFormat="1" ht="18" customHeight="1" x14ac:dyDescent="0.25">
      <c r="A131" s="27" t="s">
        <v>56</v>
      </c>
      <c r="B131" s="33" t="s">
        <v>22</v>
      </c>
      <c r="C131" s="33" t="s">
        <v>88</v>
      </c>
      <c r="D131" s="27" t="s">
        <v>104</v>
      </c>
      <c r="E131" s="27"/>
      <c r="F131" s="17">
        <f t="shared" ref="F131:S131" si="50">SUM(F132:F135)</f>
        <v>1475</v>
      </c>
      <c r="G131" s="17">
        <f t="shared" si="50"/>
        <v>22700</v>
      </c>
      <c r="H131" s="17">
        <f t="shared" si="50"/>
        <v>0</v>
      </c>
      <c r="I131" s="17">
        <f t="shared" si="50"/>
        <v>0</v>
      </c>
      <c r="J131" s="17">
        <f t="shared" si="50"/>
        <v>0</v>
      </c>
      <c r="K131" s="17">
        <f t="shared" si="50"/>
        <v>0</v>
      </c>
      <c r="L131" s="17">
        <f t="shared" si="50"/>
        <v>1475</v>
      </c>
      <c r="M131" s="17">
        <f t="shared" si="50"/>
        <v>0</v>
      </c>
      <c r="N131" s="17">
        <f t="shared" si="50"/>
        <v>0</v>
      </c>
      <c r="O131" s="17">
        <f t="shared" si="50"/>
        <v>22700</v>
      </c>
      <c r="P131" s="17">
        <f t="shared" si="50"/>
        <v>0</v>
      </c>
      <c r="Q131" s="17">
        <f t="shared" si="50"/>
        <v>0</v>
      </c>
      <c r="R131" s="17">
        <f t="shared" si="50"/>
        <v>0</v>
      </c>
      <c r="S131" s="17">
        <f t="shared" si="50"/>
        <v>0</v>
      </c>
      <c r="T131" s="11"/>
    </row>
    <row r="132" spans="1:20" s="12" customFormat="1" ht="18" customHeight="1" x14ac:dyDescent="0.25">
      <c r="A132" s="27"/>
      <c r="B132" s="33"/>
      <c r="C132" s="33"/>
      <c r="D132" s="28" t="s">
        <v>11</v>
      </c>
      <c r="E132" s="13" t="s">
        <v>12</v>
      </c>
      <c r="F132" s="17">
        <f t="shared" ref="F132:G135" si="51">H132+J132+L132+N132+P132+R132</f>
        <v>0</v>
      </c>
      <c r="G132" s="17">
        <f t="shared" si="51"/>
        <v>22019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22019</v>
      </c>
      <c r="P132" s="17">
        <v>0</v>
      </c>
      <c r="Q132" s="17">
        <v>0</v>
      </c>
      <c r="R132" s="17">
        <v>0</v>
      </c>
      <c r="S132" s="17">
        <v>0</v>
      </c>
      <c r="T132" s="11"/>
    </row>
    <row r="133" spans="1:20" s="12" customFormat="1" ht="18" customHeight="1" x14ac:dyDescent="0.25">
      <c r="A133" s="27"/>
      <c r="B133" s="33"/>
      <c r="C133" s="33"/>
      <c r="D133" s="29"/>
      <c r="E133" s="13" t="s">
        <v>13</v>
      </c>
      <c r="F133" s="17">
        <f t="shared" si="51"/>
        <v>0</v>
      </c>
      <c r="G133" s="17">
        <f t="shared" si="51"/>
        <v>680.7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680.7</v>
      </c>
      <c r="P133" s="17">
        <v>0</v>
      </c>
      <c r="Q133" s="17">
        <v>0</v>
      </c>
      <c r="R133" s="17">
        <v>0</v>
      </c>
      <c r="S133" s="17">
        <v>0</v>
      </c>
      <c r="T133" s="11"/>
    </row>
    <row r="134" spans="1:20" s="12" customFormat="1" ht="18" customHeight="1" x14ac:dyDescent="0.25">
      <c r="A134" s="27"/>
      <c r="B134" s="33"/>
      <c r="C134" s="33"/>
      <c r="D134" s="29"/>
      <c r="E134" s="13" t="s">
        <v>14</v>
      </c>
      <c r="F134" s="17">
        <f t="shared" si="51"/>
        <v>1475</v>
      </c>
      <c r="G134" s="17">
        <f t="shared" si="51"/>
        <v>0.3</v>
      </c>
      <c r="H134" s="17">
        <v>0</v>
      </c>
      <c r="I134" s="17">
        <v>0</v>
      </c>
      <c r="J134" s="17">
        <v>0</v>
      </c>
      <c r="K134" s="17">
        <v>0</v>
      </c>
      <c r="L134" s="17">
        <v>1475</v>
      </c>
      <c r="M134" s="17">
        <v>0</v>
      </c>
      <c r="N134" s="17">
        <v>0</v>
      </c>
      <c r="O134" s="17">
        <v>0.3</v>
      </c>
      <c r="P134" s="17">
        <v>0</v>
      </c>
      <c r="Q134" s="17">
        <v>0</v>
      </c>
      <c r="R134" s="17">
        <v>0</v>
      </c>
      <c r="S134" s="17">
        <v>0</v>
      </c>
      <c r="T134" s="11"/>
    </row>
    <row r="135" spans="1:20" s="12" customFormat="1" ht="18" customHeight="1" x14ac:dyDescent="0.25">
      <c r="A135" s="27"/>
      <c r="B135" s="33"/>
      <c r="C135" s="33"/>
      <c r="D135" s="30"/>
      <c r="E135" s="13" t="s">
        <v>15</v>
      </c>
      <c r="F135" s="17">
        <f t="shared" si="51"/>
        <v>0</v>
      </c>
      <c r="G135" s="17">
        <f t="shared" si="51"/>
        <v>0</v>
      </c>
      <c r="H135" s="17">
        <v>0</v>
      </c>
      <c r="I135" s="17">
        <v>0</v>
      </c>
      <c r="J135" s="17">
        <v>0</v>
      </c>
      <c r="K135" s="17">
        <v>0</v>
      </c>
      <c r="L135" s="17">
        <v>0</v>
      </c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  <c r="T135" s="11"/>
    </row>
    <row r="136" spans="1:20" s="12" customFormat="1" ht="18" customHeight="1" x14ac:dyDescent="0.25">
      <c r="A136" s="27" t="s">
        <v>57</v>
      </c>
      <c r="B136" s="33" t="s">
        <v>22</v>
      </c>
      <c r="C136" s="33" t="s">
        <v>23</v>
      </c>
      <c r="D136" s="27" t="s">
        <v>104</v>
      </c>
      <c r="E136" s="27"/>
      <c r="F136" s="17">
        <f t="shared" ref="F136:S136" si="52">SUM(F137:F140)</f>
        <v>2080</v>
      </c>
      <c r="G136" s="17">
        <f t="shared" si="52"/>
        <v>32000</v>
      </c>
      <c r="H136" s="17">
        <f t="shared" si="52"/>
        <v>0</v>
      </c>
      <c r="I136" s="17">
        <f t="shared" si="52"/>
        <v>0</v>
      </c>
      <c r="J136" s="17">
        <f t="shared" si="52"/>
        <v>0</v>
      </c>
      <c r="K136" s="17">
        <f t="shared" si="52"/>
        <v>0</v>
      </c>
      <c r="L136" s="17">
        <f t="shared" si="52"/>
        <v>0</v>
      </c>
      <c r="M136" s="17">
        <f t="shared" si="52"/>
        <v>0</v>
      </c>
      <c r="N136" s="17">
        <f t="shared" si="52"/>
        <v>2080</v>
      </c>
      <c r="O136" s="17">
        <f t="shared" si="52"/>
        <v>0</v>
      </c>
      <c r="P136" s="17">
        <f t="shared" si="52"/>
        <v>0</v>
      </c>
      <c r="Q136" s="17">
        <f t="shared" si="52"/>
        <v>20000</v>
      </c>
      <c r="R136" s="17">
        <f t="shared" si="52"/>
        <v>0</v>
      </c>
      <c r="S136" s="17">
        <f t="shared" si="52"/>
        <v>12000</v>
      </c>
      <c r="T136" s="11"/>
    </row>
    <row r="137" spans="1:20" s="12" customFormat="1" ht="18" customHeight="1" x14ac:dyDescent="0.25">
      <c r="A137" s="27"/>
      <c r="B137" s="33"/>
      <c r="C137" s="33"/>
      <c r="D137" s="28" t="s">
        <v>11</v>
      </c>
      <c r="E137" s="13" t="s">
        <v>12</v>
      </c>
      <c r="F137" s="17">
        <f t="shared" ref="F137:G140" si="53">H137+J137+L137+N137+P137+R137</f>
        <v>0</v>
      </c>
      <c r="G137" s="17">
        <f t="shared" si="53"/>
        <v>31040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19400</v>
      </c>
      <c r="R137" s="17">
        <v>0</v>
      </c>
      <c r="S137" s="17">
        <v>11640</v>
      </c>
      <c r="T137" s="11"/>
    </row>
    <row r="138" spans="1:20" s="12" customFormat="1" ht="18" customHeight="1" x14ac:dyDescent="0.25">
      <c r="A138" s="27"/>
      <c r="B138" s="33"/>
      <c r="C138" s="33"/>
      <c r="D138" s="29"/>
      <c r="E138" s="13" t="s">
        <v>13</v>
      </c>
      <c r="F138" s="17">
        <f t="shared" si="53"/>
        <v>0</v>
      </c>
      <c r="G138" s="17">
        <f t="shared" si="53"/>
        <v>959.59999999999991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599.79999999999995</v>
      </c>
      <c r="R138" s="17">
        <v>0</v>
      </c>
      <c r="S138" s="17">
        <v>359.8</v>
      </c>
      <c r="T138" s="11"/>
    </row>
    <row r="139" spans="1:20" s="12" customFormat="1" ht="18" customHeight="1" x14ac:dyDescent="0.25">
      <c r="A139" s="27"/>
      <c r="B139" s="33"/>
      <c r="C139" s="33"/>
      <c r="D139" s="29"/>
      <c r="E139" s="13" t="s">
        <v>14</v>
      </c>
      <c r="F139" s="17">
        <f t="shared" si="53"/>
        <v>2080</v>
      </c>
      <c r="G139" s="17">
        <f t="shared" si="53"/>
        <v>0.4</v>
      </c>
      <c r="H139" s="17">
        <v>0</v>
      </c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2080</v>
      </c>
      <c r="O139" s="17">
        <v>0</v>
      </c>
      <c r="P139" s="17">
        <v>0</v>
      </c>
      <c r="Q139" s="17">
        <v>0.2</v>
      </c>
      <c r="R139" s="17">
        <v>0</v>
      </c>
      <c r="S139" s="17">
        <v>0.2</v>
      </c>
      <c r="T139" s="11"/>
    </row>
    <row r="140" spans="1:20" s="12" customFormat="1" ht="18" customHeight="1" x14ac:dyDescent="0.25">
      <c r="A140" s="27"/>
      <c r="B140" s="33"/>
      <c r="C140" s="33"/>
      <c r="D140" s="30"/>
      <c r="E140" s="13" t="s">
        <v>15</v>
      </c>
      <c r="F140" s="17">
        <f t="shared" si="53"/>
        <v>0</v>
      </c>
      <c r="G140" s="17">
        <f t="shared" si="53"/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1"/>
    </row>
    <row r="141" spans="1:20" s="12" customFormat="1" ht="18" customHeight="1" x14ac:dyDescent="0.25">
      <c r="A141" s="26" t="s">
        <v>124</v>
      </c>
      <c r="B141" s="26"/>
      <c r="C141" s="26"/>
      <c r="D141" s="27" t="s">
        <v>104</v>
      </c>
      <c r="E141" s="27"/>
      <c r="F141" s="17">
        <f>SUM(F142:F145)</f>
        <v>3925</v>
      </c>
      <c r="G141" s="17">
        <f>SUM(G142:G145)</f>
        <v>71603.231029999995</v>
      </c>
      <c r="H141" s="17">
        <f t="shared" ref="H141:S145" si="54">SUM(H146,H151,H156)</f>
        <v>0</v>
      </c>
      <c r="I141" s="17">
        <f t="shared" si="54"/>
        <v>11418.231029999999</v>
      </c>
      <c r="J141" s="17">
        <f t="shared" si="54"/>
        <v>1650</v>
      </c>
      <c r="K141" s="17">
        <f t="shared" si="54"/>
        <v>0</v>
      </c>
      <c r="L141" s="17">
        <f t="shared" si="54"/>
        <v>2275</v>
      </c>
      <c r="M141" s="17">
        <f t="shared" si="54"/>
        <v>25185</v>
      </c>
      <c r="N141" s="17">
        <f t="shared" si="54"/>
        <v>0</v>
      </c>
      <c r="O141" s="17">
        <f t="shared" si="54"/>
        <v>35000</v>
      </c>
      <c r="P141" s="17">
        <f t="shared" si="54"/>
        <v>0</v>
      </c>
      <c r="Q141" s="17">
        <f t="shared" si="54"/>
        <v>0</v>
      </c>
      <c r="R141" s="17">
        <f t="shared" si="54"/>
        <v>0</v>
      </c>
      <c r="S141" s="17">
        <f t="shared" si="54"/>
        <v>0</v>
      </c>
      <c r="T141" s="11"/>
    </row>
    <row r="142" spans="1:20" s="12" customFormat="1" ht="18" customHeight="1" x14ac:dyDescent="0.25">
      <c r="A142" s="26"/>
      <c r="B142" s="26"/>
      <c r="C142" s="26"/>
      <c r="D142" s="28" t="s">
        <v>11</v>
      </c>
      <c r="E142" s="13" t="s">
        <v>12</v>
      </c>
      <c r="F142" s="17">
        <f t="shared" ref="F142:G145" si="55">H142+J142+L142+N142+P142+R142</f>
        <v>0</v>
      </c>
      <c r="G142" s="17">
        <f t="shared" si="55"/>
        <v>69454.492440000002</v>
      </c>
      <c r="H142" s="17">
        <f t="shared" si="54"/>
        <v>0</v>
      </c>
      <c r="I142" s="17">
        <f t="shared" si="54"/>
        <v>11075.49244</v>
      </c>
      <c r="J142" s="17">
        <f t="shared" si="54"/>
        <v>0</v>
      </c>
      <c r="K142" s="17">
        <f t="shared" si="54"/>
        <v>0</v>
      </c>
      <c r="L142" s="17">
        <f t="shared" si="54"/>
        <v>0</v>
      </c>
      <c r="M142" s="17">
        <f t="shared" si="54"/>
        <v>24429</v>
      </c>
      <c r="N142" s="17">
        <f t="shared" si="54"/>
        <v>0</v>
      </c>
      <c r="O142" s="17">
        <f t="shared" si="54"/>
        <v>33950</v>
      </c>
      <c r="P142" s="17">
        <f t="shared" si="54"/>
        <v>0</v>
      </c>
      <c r="Q142" s="17">
        <f t="shared" si="54"/>
        <v>0</v>
      </c>
      <c r="R142" s="17">
        <f t="shared" si="54"/>
        <v>0</v>
      </c>
      <c r="S142" s="17">
        <f t="shared" si="54"/>
        <v>0</v>
      </c>
      <c r="T142" s="11"/>
    </row>
    <row r="143" spans="1:20" s="12" customFormat="1" ht="18" customHeight="1" x14ac:dyDescent="0.25">
      <c r="A143" s="26"/>
      <c r="B143" s="26"/>
      <c r="C143" s="26"/>
      <c r="D143" s="29"/>
      <c r="E143" s="13" t="s">
        <v>13</v>
      </c>
      <c r="F143" s="17">
        <f t="shared" si="55"/>
        <v>0</v>
      </c>
      <c r="G143" s="17">
        <f t="shared" si="55"/>
        <v>2147.69346</v>
      </c>
      <c r="H143" s="17">
        <f t="shared" si="54"/>
        <v>0</v>
      </c>
      <c r="I143" s="17">
        <f t="shared" si="54"/>
        <v>342.39346</v>
      </c>
      <c r="J143" s="17">
        <f t="shared" si="54"/>
        <v>0</v>
      </c>
      <c r="K143" s="17">
        <f t="shared" si="54"/>
        <v>0</v>
      </c>
      <c r="L143" s="17">
        <f t="shared" si="54"/>
        <v>0</v>
      </c>
      <c r="M143" s="17">
        <f t="shared" si="54"/>
        <v>755.7</v>
      </c>
      <c r="N143" s="17">
        <f t="shared" si="54"/>
        <v>0</v>
      </c>
      <c r="O143" s="17">
        <f t="shared" si="54"/>
        <v>1049.5999999999999</v>
      </c>
      <c r="P143" s="17">
        <f t="shared" si="54"/>
        <v>0</v>
      </c>
      <c r="Q143" s="17">
        <f t="shared" si="54"/>
        <v>0</v>
      </c>
      <c r="R143" s="17">
        <f t="shared" si="54"/>
        <v>0</v>
      </c>
      <c r="S143" s="17">
        <f t="shared" si="54"/>
        <v>0</v>
      </c>
      <c r="T143" s="11"/>
    </row>
    <row r="144" spans="1:20" s="12" customFormat="1" ht="18" customHeight="1" x14ac:dyDescent="0.25">
      <c r="A144" s="26"/>
      <c r="B144" s="26"/>
      <c r="C144" s="26"/>
      <c r="D144" s="29"/>
      <c r="E144" s="13" t="s">
        <v>14</v>
      </c>
      <c r="F144" s="17">
        <f t="shared" si="55"/>
        <v>3925</v>
      </c>
      <c r="G144" s="17">
        <f t="shared" si="55"/>
        <v>1.0451299999999999</v>
      </c>
      <c r="H144" s="17">
        <f t="shared" si="54"/>
        <v>0</v>
      </c>
      <c r="I144" s="17">
        <f t="shared" si="54"/>
        <v>0.34512999999999999</v>
      </c>
      <c r="J144" s="17">
        <f t="shared" si="54"/>
        <v>1650</v>
      </c>
      <c r="K144" s="17">
        <f t="shared" si="54"/>
        <v>0</v>
      </c>
      <c r="L144" s="17">
        <f t="shared" si="54"/>
        <v>2275</v>
      </c>
      <c r="M144" s="17">
        <f t="shared" si="54"/>
        <v>0.3</v>
      </c>
      <c r="N144" s="17">
        <f t="shared" si="54"/>
        <v>0</v>
      </c>
      <c r="O144" s="17">
        <f t="shared" si="54"/>
        <v>0.4</v>
      </c>
      <c r="P144" s="17">
        <f t="shared" si="54"/>
        <v>0</v>
      </c>
      <c r="Q144" s="17">
        <f t="shared" si="54"/>
        <v>0</v>
      </c>
      <c r="R144" s="17">
        <f t="shared" si="54"/>
        <v>0</v>
      </c>
      <c r="S144" s="17">
        <f t="shared" si="54"/>
        <v>0</v>
      </c>
      <c r="T144" s="11"/>
    </row>
    <row r="145" spans="1:20" s="12" customFormat="1" ht="18" customHeight="1" x14ac:dyDescent="0.25">
      <c r="A145" s="26"/>
      <c r="B145" s="26"/>
      <c r="C145" s="26"/>
      <c r="D145" s="30"/>
      <c r="E145" s="13" t="s">
        <v>15</v>
      </c>
      <c r="F145" s="17">
        <f t="shared" si="55"/>
        <v>0</v>
      </c>
      <c r="G145" s="17">
        <f t="shared" si="55"/>
        <v>0</v>
      </c>
      <c r="H145" s="17">
        <f t="shared" si="54"/>
        <v>0</v>
      </c>
      <c r="I145" s="17">
        <f t="shared" si="54"/>
        <v>0</v>
      </c>
      <c r="J145" s="17">
        <f t="shared" si="54"/>
        <v>0</v>
      </c>
      <c r="K145" s="17">
        <f t="shared" si="54"/>
        <v>0</v>
      </c>
      <c r="L145" s="17">
        <f t="shared" si="54"/>
        <v>0</v>
      </c>
      <c r="M145" s="17">
        <f t="shared" si="54"/>
        <v>0</v>
      </c>
      <c r="N145" s="17">
        <f t="shared" si="54"/>
        <v>0</v>
      </c>
      <c r="O145" s="17">
        <f t="shared" si="54"/>
        <v>0</v>
      </c>
      <c r="P145" s="17">
        <f t="shared" si="54"/>
        <v>0</v>
      </c>
      <c r="Q145" s="17">
        <f t="shared" si="54"/>
        <v>0</v>
      </c>
      <c r="R145" s="17">
        <f t="shared" si="54"/>
        <v>0</v>
      </c>
      <c r="S145" s="17">
        <f t="shared" si="54"/>
        <v>0</v>
      </c>
      <c r="T145" s="11"/>
    </row>
    <row r="146" spans="1:20" s="12" customFormat="1" ht="18" customHeight="1" x14ac:dyDescent="0.25">
      <c r="A146" s="27" t="s">
        <v>56</v>
      </c>
      <c r="B146" s="33" t="s">
        <v>24</v>
      </c>
      <c r="C146" s="33" t="s">
        <v>89</v>
      </c>
      <c r="D146" s="27" t="s">
        <v>104</v>
      </c>
      <c r="E146" s="27"/>
      <c r="F146" s="17">
        <f t="shared" ref="F146:S146" si="56">SUM(F147:F150)</f>
        <v>1650</v>
      </c>
      <c r="G146" s="17">
        <f t="shared" si="56"/>
        <v>25185</v>
      </c>
      <c r="H146" s="17">
        <f t="shared" si="56"/>
        <v>0</v>
      </c>
      <c r="I146" s="17">
        <f t="shared" si="56"/>
        <v>0</v>
      </c>
      <c r="J146" s="17">
        <f t="shared" si="56"/>
        <v>1650</v>
      </c>
      <c r="K146" s="17">
        <f t="shared" si="56"/>
        <v>0</v>
      </c>
      <c r="L146" s="17">
        <f t="shared" si="56"/>
        <v>0</v>
      </c>
      <c r="M146" s="17">
        <f t="shared" si="56"/>
        <v>25185</v>
      </c>
      <c r="N146" s="17">
        <f t="shared" si="56"/>
        <v>0</v>
      </c>
      <c r="O146" s="17">
        <f t="shared" si="56"/>
        <v>0</v>
      </c>
      <c r="P146" s="17">
        <f t="shared" si="56"/>
        <v>0</v>
      </c>
      <c r="Q146" s="17">
        <f t="shared" si="56"/>
        <v>0</v>
      </c>
      <c r="R146" s="17">
        <f t="shared" si="56"/>
        <v>0</v>
      </c>
      <c r="S146" s="17">
        <f t="shared" si="56"/>
        <v>0</v>
      </c>
      <c r="T146" s="11"/>
    </row>
    <row r="147" spans="1:20" s="12" customFormat="1" ht="18" customHeight="1" x14ac:dyDescent="0.25">
      <c r="A147" s="27"/>
      <c r="B147" s="33"/>
      <c r="C147" s="33"/>
      <c r="D147" s="28" t="s">
        <v>11</v>
      </c>
      <c r="E147" s="13" t="s">
        <v>12</v>
      </c>
      <c r="F147" s="17">
        <f t="shared" ref="F147:G150" si="57">H147+J147+L147+N147+P147+R147</f>
        <v>0</v>
      </c>
      <c r="G147" s="17">
        <f t="shared" si="57"/>
        <v>24429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24429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11"/>
    </row>
    <row r="148" spans="1:20" s="12" customFormat="1" ht="18" customHeight="1" x14ac:dyDescent="0.25">
      <c r="A148" s="27"/>
      <c r="B148" s="33"/>
      <c r="C148" s="33"/>
      <c r="D148" s="29"/>
      <c r="E148" s="13" t="s">
        <v>13</v>
      </c>
      <c r="F148" s="17">
        <f t="shared" si="57"/>
        <v>0</v>
      </c>
      <c r="G148" s="17">
        <f t="shared" si="57"/>
        <v>755.7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755.7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1"/>
    </row>
    <row r="149" spans="1:20" s="12" customFormat="1" ht="18" customHeight="1" x14ac:dyDescent="0.25">
      <c r="A149" s="27"/>
      <c r="B149" s="33"/>
      <c r="C149" s="33"/>
      <c r="D149" s="29"/>
      <c r="E149" s="13" t="s">
        <v>14</v>
      </c>
      <c r="F149" s="17">
        <f t="shared" si="57"/>
        <v>1650</v>
      </c>
      <c r="G149" s="17">
        <f t="shared" si="57"/>
        <v>0.3</v>
      </c>
      <c r="H149" s="17">
        <v>0</v>
      </c>
      <c r="I149" s="17">
        <v>0</v>
      </c>
      <c r="J149" s="17">
        <v>1650</v>
      </c>
      <c r="K149" s="17">
        <v>0</v>
      </c>
      <c r="L149" s="17">
        <v>0</v>
      </c>
      <c r="M149" s="17">
        <v>0.3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  <c r="T149" s="11"/>
    </row>
    <row r="150" spans="1:20" s="12" customFormat="1" ht="18" customHeight="1" x14ac:dyDescent="0.25">
      <c r="A150" s="27"/>
      <c r="B150" s="33"/>
      <c r="C150" s="33"/>
      <c r="D150" s="30"/>
      <c r="E150" s="13" t="s">
        <v>15</v>
      </c>
      <c r="F150" s="17">
        <f t="shared" si="57"/>
        <v>0</v>
      </c>
      <c r="G150" s="17">
        <f t="shared" si="57"/>
        <v>0</v>
      </c>
      <c r="H150" s="17">
        <v>0</v>
      </c>
      <c r="I150" s="17">
        <v>0</v>
      </c>
      <c r="J150" s="17">
        <v>0</v>
      </c>
      <c r="K150" s="17">
        <v>0</v>
      </c>
      <c r="L150" s="17">
        <v>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1"/>
    </row>
    <row r="151" spans="1:20" s="12" customFormat="1" ht="18" customHeight="1" x14ac:dyDescent="0.25">
      <c r="A151" s="27" t="s">
        <v>57</v>
      </c>
      <c r="B151" s="33" t="s">
        <v>24</v>
      </c>
      <c r="C151" s="33" t="s">
        <v>25</v>
      </c>
      <c r="D151" s="27" t="s">
        <v>104</v>
      </c>
      <c r="E151" s="27"/>
      <c r="F151" s="17">
        <f t="shared" ref="F151:S151" si="58">SUM(F152:F155)</f>
        <v>2275</v>
      </c>
      <c r="G151" s="17">
        <f t="shared" si="58"/>
        <v>35000</v>
      </c>
      <c r="H151" s="17">
        <f t="shared" si="58"/>
        <v>0</v>
      </c>
      <c r="I151" s="17">
        <f t="shared" si="58"/>
        <v>0</v>
      </c>
      <c r="J151" s="17">
        <f t="shared" si="58"/>
        <v>0</v>
      </c>
      <c r="K151" s="17">
        <f t="shared" si="58"/>
        <v>0</v>
      </c>
      <c r="L151" s="17">
        <f t="shared" si="58"/>
        <v>2275</v>
      </c>
      <c r="M151" s="17">
        <f t="shared" si="58"/>
        <v>0</v>
      </c>
      <c r="N151" s="17">
        <f t="shared" si="58"/>
        <v>0</v>
      </c>
      <c r="O151" s="17">
        <f t="shared" si="58"/>
        <v>35000</v>
      </c>
      <c r="P151" s="17">
        <f t="shared" si="58"/>
        <v>0</v>
      </c>
      <c r="Q151" s="17">
        <f t="shared" si="58"/>
        <v>0</v>
      </c>
      <c r="R151" s="17">
        <f t="shared" si="58"/>
        <v>0</v>
      </c>
      <c r="S151" s="17">
        <f t="shared" si="58"/>
        <v>0</v>
      </c>
      <c r="T151" s="11"/>
    </row>
    <row r="152" spans="1:20" s="12" customFormat="1" ht="18" customHeight="1" x14ac:dyDescent="0.25">
      <c r="A152" s="27"/>
      <c r="B152" s="33"/>
      <c r="C152" s="33"/>
      <c r="D152" s="28" t="s">
        <v>11</v>
      </c>
      <c r="E152" s="13" t="s">
        <v>12</v>
      </c>
      <c r="F152" s="17">
        <f t="shared" ref="F152:G155" si="59">H152+J152+L152+N152+P152+R152</f>
        <v>0</v>
      </c>
      <c r="G152" s="17">
        <f t="shared" si="59"/>
        <v>33950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33950</v>
      </c>
      <c r="P152" s="17">
        <v>0</v>
      </c>
      <c r="Q152" s="17">
        <v>0</v>
      </c>
      <c r="R152" s="17">
        <v>0</v>
      </c>
      <c r="S152" s="17">
        <v>0</v>
      </c>
      <c r="T152" s="11"/>
    </row>
    <row r="153" spans="1:20" s="12" customFormat="1" ht="18" customHeight="1" x14ac:dyDescent="0.25">
      <c r="A153" s="27"/>
      <c r="B153" s="33"/>
      <c r="C153" s="33"/>
      <c r="D153" s="29"/>
      <c r="E153" s="13" t="s">
        <v>13</v>
      </c>
      <c r="F153" s="17">
        <f t="shared" si="59"/>
        <v>0</v>
      </c>
      <c r="G153" s="17">
        <f t="shared" si="59"/>
        <v>1049.5999999999999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1049.5999999999999</v>
      </c>
      <c r="P153" s="17">
        <v>0</v>
      </c>
      <c r="Q153" s="17">
        <v>0</v>
      </c>
      <c r="R153" s="17">
        <v>0</v>
      </c>
      <c r="S153" s="17">
        <v>0</v>
      </c>
      <c r="T153" s="11"/>
    </row>
    <row r="154" spans="1:20" s="12" customFormat="1" ht="18" customHeight="1" x14ac:dyDescent="0.25">
      <c r="A154" s="27"/>
      <c r="B154" s="33"/>
      <c r="C154" s="33"/>
      <c r="D154" s="29"/>
      <c r="E154" s="13" t="s">
        <v>14</v>
      </c>
      <c r="F154" s="17">
        <f t="shared" si="59"/>
        <v>2275</v>
      </c>
      <c r="G154" s="17">
        <f t="shared" si="59"/>
        <v>0.4</v>
      </c>
      <c r="H154" s="17">
        <v>0</v>
      </c>
      <c r="I154" s="17">
        <v>0</v>
      </c>
      <c r="J154" s="17">
        <v>0</v>
      </c>
      <c r="K154" s="17">
        <v>0</v>
      </c>
      <c r="L154" s="17">
        <v>2275</v>
      </c>
      <c r="M154" s="17">
        <v>0</v>
      </c>
      <c r="N154" s="17">
        <v>0</v>
      </c>
      <c r="O154" s="17">
        <v>0.4</v>
      </c>
      <c r="P154" s="17">
        <v>0</v>
      </c>
      <c r="Q154" s="17">
        <v>0</v>
      </c>
      <c r="R154" s="17">
        <v>0</v>
      </c>
      <c r="S154" s="17">
        <v>0</v>
      </c>
      <c r="T154" s="11"/>
    </row>
    <row r="155" spans="1:20" s="12" customFormat="1" ht="18" customHeight="1" x14ac:dyDescent="0.25">
      <c r="A155" s="27"/>
      <c r="B155" s="33"/>
      <c r="C155" s="33"/>
      <c r="D155" s="30"/>
      <c r="E155" s="13" t="s">
        <v>15</v>
      </c>
      <c r="F155" s="17">
        <f t="shared" si="59"/>
        <v>0</v>
      </c>
      <c r="G155" s="17">
        <f t="shared" si="59"/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  <c r="T155" s="11"/>
    </row>
    <row r="156" spans="1:20" s="12" customFormat="1" ht="18" customHeight="1" x14ac:dyDescent="0.25">
      <c r="A156" s="27" t="s">
        <v>58</v>
      </c>
      <c r="B156" s="33" t="s">
        <v>24</v>
      </c>
      <c r="C156" s="33" t="s">
        <v>90</v>
      </c>
      <c r="D156" s="27" t="s">
        <v>104</v>
      </c>
      <c r="E156" s="27"/>
      <c r="F156" s="17">
        <f t="shared" ref="F156:S156" si="60">SUM(F157:F160)</f>
        <v>0</v>
      </c>
      <c r="G156" s="17">
        <f t="shared" si="60"/>
        <v>11418.231029999999</v>
      </c>
      <c r="H156" s="17">
        <f t="shared" si="60"/>
        <v>0</v>
      </c>
      <c r="I156" s="17">
        <f t="shared" si="60"/>
        <v>11418.231029999999</v>
      </c>
      <c r="J156" s="17">
        <f t="shared" si="60"/>
        <v>0</v>
      </c>
      <c r="K156" s="17">
        <f t="shared" si="60"/>
        <v>0</v>
      </c>
      <c r="L156" s="17">
        <f t="shared" si="60"/>
        <v>0</v>
      </c>
      <c r="M156" s="17">
        <f t="shared" si="60"/>
        <v>0</v>
      </c>
      <c r="N156" s="17">
        <f t="shared" si="60"/>
        <v>0</v>
      </c>
      <c r="O156" s="17">
        <f t="shared" si="60"/>
        <v>0</v>
      </c>
      <c r="P156" s="17">
        <f t="shared" si="60"/>
        <v>0</v>
      </c>
      <c r="Q156" s="17">
        <f t="shared" si="60"/>
        <v>0</v>
      </c>
      <c r="R156" s="17">
        <f t="shared" si="60"/>
        <v>0</v>
      </c>
      <c r="S156" s="17">
        <f t="shared" si="60"/>
        <v>0</v>
      </c>
      <c r="T156" s="11"/>
    </row>
    <row r="157" spans="1:20" s="12" customFormat="1" ht="18" customHeight="1" x14ac:dyDescent="0.25">
      <c r="A157" s="27"/>
      <c r="B157" s="33"/>
      <c r="C157" s="33"/>
      <c r="D157" s="28" t="s">
        <v>11</v>
      </c>
      <c r="E157" s="13" t="s">
        <v>12</v>
      </c>
      <c r="F157" s="17">
        <f t="shared" ref="F157:G160" si="61">H157+J157+L157+N157+P157+R157</f>
        <v>0</v>
      </c>
      <c r="G157" s="17">
        <f t="shared" si="61"/>
        <v>11075.49244</v>
      </c>
      <c r="H157" s="17">
        <v>0</v>
      </c>
      <c r="I157" s="17">
        <v>11075.49244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1"/>
    </row>
    <row r="158" spans="1:20" s="12" customFormat="1" ht="18" customHeight="1" x14ac:dyDescent="0.25">
      <c r="A158" s="27"/>
      <c r="B158" s="33"/>
      <c r="C158" s="33"/>
      <c r="D158" s="29"/>
      <c r="E158" s="13" t="s">
        <v>13</v>
      </c>
      <c r="F158" s="17">
        <f t="shared" si="61"/>
        <v>0</v>
      </c>
      <c r="G158" s="17">
        <f t="shared" si="61"/>
        <v>342.39346</v>
      </c>
      <c r="H158" s="17">
        <v>0</v>
      </c>
      <c r="I158" s="17">
        <v>342.39346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1"/>
    </row>
    <row r="159" spans="1:20" s="12" customFormat="1" ht="18" customHeight="1" x14ac:dyDescent="0.25">
      <c r="A159" s="27"/>
      <c r="B159" s="33"/>
      <c r="C159" s="33"/>
      <c r="D159" s="29"/>
      <c r="E159" s="13" t="s">
        <v>14</v>
      </c>
      <c r="F159" s="17">
        <f t="shared" si="61"/>
        <v>0</v>
      </c>
      <c r="G159" s="17">
        <f t="shared" si="61"/>
        <v>0.34512999999999999</v>
      </c>
      <c r="H159" s="17">
        <v>0</v>
      </c>
      <c r="I159" s="17">
        <v>0.34512999999999999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1"/>
    </row>
    <row r="160" spans="1:20" s="12" customFormat="1" ht="18" customHeight="1" x14ac:dyDescent="0.25">
      <c r="A160" s="27"/>
      <c r="B160" s="33"/>
      <c r="C160" s="33"/>
      <c r="D160" s="30"/>
      <c r="E160" s="13" t="s">
        <v>15</v>
      </c>
      <c r="F160" s="17">
        <f t="shared" si="61"/>
        <v>0</v>
      </c>
      <c r="G160" s="17">
        <f t="shared" si="61"/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1"/>
    </row>
    <row r="161" spans="1:20" s="12" customFormat="1" ht="18" customHeight="1" x14ac:dyDescent="0.25">
      <c r="A161" s="26" t="s">
        <v>125</v>
      </c>
      <c r="B161" s="26"/>
      <c r="C161" s="26"/>
      <c r="D161" s="27" t="s">
        <v>104</v>
      </c>
      <c r="E161" s="27"/>
      <c r="F161" s="17">
        <f>SUM(F162:F165)</f>
        <v>7540</v>
      </c>
      <c r="G161" s="17">
        <f>SUM(G162:G165)</f>
        <v>85000</v>
      </c>
      <c r="H161" s="17">
        <f t="shared" ref="H161:S161" si="62">SUM(H166)</f>
        <v>0</v>
      </c>
      <c r="I161" s="17">
        <f t="shared" si="62"/>
        <v>0</v>
      </c>
      <c r="J161" s="17">
        <f t="shared" si="62"/>
        <v>7540</v>
      </c>
      <c r="K161" s="17">
        <f t="shared" si="62"/>
        <v>0</v>
      </c>
      <c r="L161" s="17">
        <f t="shared" si="62"/>
        <v>0</v>
      </c>
      <c r="M161" s="17">
        <f t="shared" si="62"/>
        <v>45000</v>
      </c>
      <c r="N161" s="17">
        <f t="shared" si="62"/>
        <v>0</v>
      </c>
      <c r="O161" s="17">
        <f t="shared" si="62"/>
        <v>40000</v>
      </c>
      <c r="P161" s="17">
        <f t="shared" si="62"/>
        <v>0</v>
      </c>
      <c r="Q161" s="17">
        <f t="shared" si="62"/>
        <v>0</v>
      </c>
      <c r="R161" s="17">
        <f t="shared" si="62"/>
        <v>0</v>
      </c>
      <c r="S161" s="17">
        <f t="shared" si="62"/>
        <v>0</v>
      </c>
      <c r="T161" s="11"/>
    </row>
    <row r="162" spans="1:20" s="12" customFormat="1" ht="18" customHeight="1" x14ac:dyDescent="0.25">
      <c r="A162" s="26"/>
      <c r="B162" s="26"/>
      <c r="C162" s="26"/>
      <c r="D162" s="28" t="s">
        <v>11</v>
      </c>
      <c r="E162" s="13" t="s">
        <v>12</v>
      </c>
      <c r="F162" s="17">
        <f t="shared" ref="F162:G165" si="63">H162+J162+L162+N162+P162+R162</f>
        <v>0</v>
      </c>
      <c r="G162" s="17">
        <f t="shared" si="63"/>
        <v>82450</v>
      </c>
      <c r="H162" s="17">
        <f t="shared" ref="H162:S165" si="64">SUM(H167)</f>
        <v>0</v>
      </c>
      <c r="I162" s="17">
        <f t="shared" si="64"/>
        <v>0</v>
      </c>
      <c r="J162" s="17">
        <f t="shared" si="64"/>
        <v>0</v>
      </c>
      <c r="K162" s="17">
        <f t="shared" si="64"/>
        <v>0</v>
      </c>
      <c r="L162" s="17">
        <f t="shared" si="64"/>
        <v>0</v>
      </c>
      <c r="M162" s="17">
        <f t="shared" si="64"/>
        <v>43650</v>
      </c>
      <c r="N162" s="17">
        <f t="shared" si="64"/>
        <v>0</v>
      </c>
      <c r="O162" s="17">
        <f t="shared" si="64"/>
        <v>38800</v>
      </c>
      <c r="P162" s="17">
        <f t="shared" si="64"/>
        <v>0</v>
      </c>
      <c r="Q162" s="17">
        <f t="shared" si="64"/>
        <v>0</v>
      </c>
      <c r="R162" s="17">
        <f t="shared" si="64"/>
        <v>0</v>
      </c>
      <c r="S162" s="17">
        <f t="shared" si="64"/>
        <v>0</v>
      </c>
      <c r="T162" s="11"/>
    </row>
    <row r="163" spans="1:20" s="12" customFormat="1" ht="18" customHeight="1" x14ac:dyDescent="0.25">
      <c r="A163" s="26"/>
      <c r="B163" s="26"/>
      <c r="C163" s="26"/>
      <c r="D163" s="29"/>
      <c r="E163" s="13" t="s">
        <v>13</v>
      </c>
      <c r="F163" s="17">
        <f t="shared" si="63"/>
        <v>0</v>
      </c>
      <c r="G163" s="17">
        <f t="shared" si="63"/>
        <v>2549.1</v>
      </c>
      <c r="H163" s="17">
        <f t="shared" si="64"/>
        <v>0</v>
      </c>
      <c r="I163" s="17">
        <f t="shared" si="64"/>
        <v>0</v>
      </c>
      <c r="J163" s="17">
        <f t="shared" si="64"/>
        <v>0</v>
      </c>
      <c r="K163" s="17">
        <f t="shared" si="64"/>
        <v>0</v>
      </c>
      <c r="L163" s="17">
        <f t="shared" si="64"/>
        <v>0</v>
      </c>
      <c r="M163" s="17">
        <f t="shared" si="64"/>
        <v>1349.5</v>
      </c>
      <c r="N163" s="17">
        <f t="shared" si="64"/>
        <v>0</v>
      </c>
      <c r="O163" s="17">
        <f t="shared" si="64"/>
        <v>1199.5999999999999</v>
      </c>
      <c r="P163" s="17">
        <f t="shared" si="64"/>
        <v>0</v>
      </c>
      <c r="Q163" s="17">
        <f t="shared" si="64"/>
        <v>0</v>
      </c>
      <c r="R163" s="17">
        <f t="shared" si="64"/>
        <v>0</v>
      </c>
      <c r="S163" s="17">
        <f t="shared" si="64"/>
        <v>0</v>
      </c>
      <c r="T163" s="11"/>
    </row>
    <row r="164" spans="1:20" s="12" customFormat="1" ht="18" customHeight="1" x14ac:dyDescent="0.25">
      <c r="A164" s="26"/>
      <c r="B164" s="26"/>
      <c r="C164" s="26"/>
      <c r="D164" s="29"/>
      <c r="E164" s="13" t="s">
        <v>14</v>
      </c>
      <c r="F164" s="17">
        <f t="shared" si="63"/>
        <v>7540</v>
      </c>
      <c r="G164" s="17">
        <f t="shared" si="63"/>
        <v>0.9</v>
      </c>
      <c r="H164" s="17">
        <f t="shared" si="64"/>
        <v>0</v>
      </c>
      <c r="I164" s="17">
        <f t="shared" si="64"/>
        <v>0</v>
      </c>
      <c r="J164" s="17">
        <f t="shared" si="64"/>
        <v>7540</v>
      </c>
      <c r="K164" s="17">
        <f t="shared" si="64"/>
        <v>0</v>
      </c>
      <c r="L164" s="17">
        <f t="shared" si="64"/>
        <v>0</v>
      </c>
      <c r="M164" s="17">
        <f t="shared" si="64"/>
        <v>0.5</v>
      </c>
      <c r="N164" s="17">
        <f t="shared" si="64"/>
        <v>0</v>
      </c>
      <c r="O164" s="17">
        <f t="shared" si="64"/>
        <v>0.4</v>
      </c>
      <c r="P164" s="17">
        <f t="shared" si="64"/>
        <v>0</v>
      </c>
      <c r="Q164" s="17">
        <f t="shared" si="64"/>
        <v>0</v>
      </c>
      <c r="R164" s="17">
        <f t="shared" si="64"/>
        <v>0</v>
      </c>
      <c r="S164" s="17">
        <f t="shared" si="64"/>
        <v>0</v>
      </c>
      <c r="T164" s="11"/>
    </row>
    <row r="165" spans="1:20" s="12" customFormat="1" ht="18" customHeight="1" x14ac:dyDescent="0.25">
      <c r="A165" s="26"/>
      <c r="B165" s="26"/>
      <c r="C165" s="26"/>
      <c r="D165" s="30"/>
      <c r="E165" s="13" t="s">
        <v>15</v>
      </c>
      <c r="F165" s="17">
        <f t="shared" si="63"/>
        <v>0</v>
      </c>
      <c r="G165" s="17">
        <f t="shared" si="63"/>
        <v>0</v>
      </c>
      <c r="H165" s="17">
        <f t="shared" si="64"/>
        <v>0</v>
      </c>
      <c r="I165" s="17">
        <f t="shared" si="64"/>
        <v>0</v>
      </c>
      <c r="J165" s="17">
        <f t="shared" si="64"/>
        <v>0</v>
      </c>
      <c r="K165" s="17">
        <f t="shared" si="64"/>
        <v>0</v>
      </c>
      <c r="L165" s="17">
        <f t="shared" si="64"/>
        <v>0</v>
      </c>
      <c r="M165" s="17">
        <f t="shared" si="64"/>
        <v>0</v>
      </c>
      <c r="N165" s="17">
        <f t="shared" si="64"/>
        <v>0</v>
      </c>
      <c r="O165" s="17">
        <f t="shared" si="64"/>
        <v>0</v>
      </c>
      <c r="P165" s="17">
        <f t="shared" si="64"/>
        <v>0</v>
      </c>
      <c r="Q165" s="17">
        <f t="shared" si="64"/>
        <v>0</v>
      </c>
      <c r="R165" s="17">
        <f t="shared" si="64"/>
        <v>0</v>
      </c>
      <c r="S165" s="17">
        <f t="shared" si="64"/>
        <v>0</v>
      </c>
      <c r="T165" s="11"/>
    </row>
    <row r="166" spans="1:20" s="12" customFormat="1" ht="18" customHeight="1" x14ac:dyDescent="0.25">
      <c r="A166" s="27" t="s">
        <v>56</v>
      </c>
      <c r="B166" s="33" t="s">
        <v>26</v>
      </c>
      <c r="C166" s="33" t="s">
        <v>27</v>
      </c>
      <c r="D166" s="27" t="s">
        <v>104</v>
      </c>
      <c r="E166" s="27"/>
      <c r="F166" s="17">
        <f t="shared" ref="F166:S166" si="65">SUM(F167:F170)</f>
        <v>7540</v>
      </c>
      <c r="G166" s="17">
        <f t="shared" si="65"/>
        <v>85000</v>
      </c>
      <c r="H166" s="17">
        <f t="shared" si="65"/>
        <v>0</v>
      </c>
      <c r="I166" s="17">
        <f t="shared" si="65"/>
        <v>0</v>
      </c>
      <c r="J166" s="17">
        <f t="shared" si="65"/>
        <v>7540</v>
      </c>
      <c r="K166" s="17">
        <f t="shared" si="65"/>
        <v>0</v>
      </c>
      <c r="L166" s="17">
        <f t="shared" si="65"/>
        <v>0</v>
      </c>
      <c r="M166" s="17">
        <f t="shared" si="65"/>
        <v>45000</v>
      </c>
      <c r="N166" s="17">
        <f t="shared" si="65"/>
        <v>0</v>
      </c>
      <c r="O166" s="17">
        <f t="shared" si="65"/>
        <v>40000</v>
      </c>
      <c r="P166" s="17">
        <f t="shared" si="65"/>
        <v>0</v>
      </c>
      <c r="Q166" s="17">
        <f t="shared" si="65"/>
        <v>0</v>
      </c>
      <c r="R166" s="17">
        <f t="shared" si="65"/>
        <v>0</v>
      </c>
      <c r="S166" s="17">
        <f t="shared" si="65"/>
        <v>0</v>
      </c>
      <c r="T166" s="11"/>
    </row>
    <row r="167" spans="1:20" s="12" customFormat="1" ht="18" customHeight="1" x14ac:dyDescent="0.25">
      <c r="A167" s="27"/>
      <c r="B167" s="33"/>
      <c r="C167" s="33"/>
      <c r="D167" s="28" t="s">
        <v>105</v>
      </c>
      <c r="E167" s="13" t="s">
        <v>12</v>
      </c>
      <c r="F167" s="17">
        <f t="shared" ref="F167:G170" si="66">H167+J167+L167+N167+P167+R167</f>
        <v>0</v>
      </c>
      <c r="G167" s="17">
        <f t="shared" si="66"/>
        <v>82450</v>
      </c>
      <c r="H167" s="17">
        <v>0</v>
      </c>
      <c r="I167" s="17">
        <v>0</v>
      </c>
      <c r="J167" s="17">
        <v>0</v>
      </c>
      <c r="K167" s="17">
        <v>0</v>
      </c>
      <c r="L167" s="17">
        <v>0</v>
      </c>
      <c r="M167" s="17">
        <v>43650</v>
      </c>
      <c r="N167" s="17">
        <v>0</v>
      </c>
      <c r="O167" s="17">
        <v>38800</v>
      </c>
      <c r="P167" s="17">
        <v>0</v>
      </c>
      <c r="Q167" s="17">
        <v>0</v>
      </c>
      <c r="R167" s="17">
        <v>0</v>
      </c>
      <c r="S167" s="17">
        <v>0</v>
      </c>
      <c r="T167" s="11"/>
    </row>
    <row r="168" spans="1:20" s="12" customFormat="1" ht="18" customHeight="1" x14ac:dyDescent="0.25">
      <c r="A168" s="27"/>
      <c r="B168" s="33"/>
      <c r="C168" s="33"/>
      <c r="D168" s="29"/>
      <c r="E168" s="13" t="s">
        <v>13</v>
      </c>
      <c r="F168" s="17">
        <f t="shared" si="66"/>
        <v>0</v>
      </c>
      <c r="G168" s="17">
        <f t="shared" si="66"/>
        <v>2549.1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1349.5</v>
      </c>
      <c r="N168" s="17">
        <v>0</v>
      </c>
      <c r="O168" s="17">
        <v>1199.5999999999999</v>
      </c>
      <c r="P168" s="17">
        <v>0</v>
      </c>
      <c r="Q168" s="17">
        <v>0</v>
      </c>
      <c r="R168" s="17">
        <v>0</v>
      </c>
      <c r="S168" s="17">
        <v>0</v>
      </c>
      <c r="T168" s="11"/>
    </row>
    <row r="169" spans="1:20" s="12" customFormat="1" ht="18" customHeight="1" x14ac:dyDescent="0.25">
      <c r="A169" s="27"/>
      <c r="B169" s="33"/>
      <c r="C169" s="33"/>
      <c r="D169" s="29"/>
      <c r="E169" s="13" t="s">
        <v>14</v>
      </c>
      <c r="F169" s="17">
        <f t="shared" si="66"/>
        <v>7540</v>
      </c>
      <c r="G169" s="17">
        <f t="shared" si="66"/>
        <v>0.9</v>
      </c>
      <c r="H169" s="17">
        <v>0</v>
      </c>
      <c r="I169" s="17">
        <v>0</v>
      </c>
      <c r="J169" s="17">
        <v>7540</v>
      </c>
      <c r="K169" s="17">
        <v>0</v>
      </c>
      <c r="L169" s="17">
        <v>0</v>
      </c>
      <c r="M169" s="17">
        <v>0.5</v>
      </c>
      <c r="N169" s="17">
        <v>0</v>
      </c>
      <c r="O169" s="17">
        <v>0.4</v>
      </c>
      <c r="P169" s="17">
        <v>0</v>
      </c>
      <c r="Q169" s="17">
        <v>0</v>
      </c>
      <c r="R169" s="17">
        <v>0</v>
      </c>
      <c r="S169" s="17">
        <v>0</v>
      </c>
      <c r="T169" s="11"/>
    </row>
    <row r="170" spans="1:20" s="12" customFormat="1" ht="35.25" customHeight="1" x14ac:dyDescent="0.25">
      <c r="A170" s="27"/>
      <c r="B170" s="33"/>
      <c r="C170" s="33"/>
      <c r="D170" s="30"/>
      <c r="E170" s="13" t="s">
        <v>15</v>
      </c>
      <c r="F170" s="17">
        <f t="shared" si="66"/>
        <v>0</v>
      </c>
      <c r="G170" s="17">
        <f t="shared" si="66"/>
        <v>0</v>
      </c>
      <c r="H170" s="17">
        <v>0</v>
      </c>
      <c r="I170" s="17">
        <v>0</v>
      </c>
      <c r="J170" s="17">
        <v>0</v>
      </c>
      <c r="K170" s="17">
        <v>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1"/>
    </row>
    <row r="171" spans="1:20" s="12" customFormat="1" ht="18" customHeight="1" x14ac:dyDescent="0.25">
      <c r="A171" s="26" t="s">
        <v>126</v>
      </c>
      <c r="B171" s="26"/>
      <c r="C171" s="26"/>
      <c r="D171" s="27" t="s">
        <v>104</v>
      </c>
      <c r="E171" s="27"/>
      <c r="F171" s="17">
        <f>SUM(F172:F175)</f>
        <v>4800</v>
      </c>
      <c r="G171" s="17">
        <f>SUM(G172:G175)</f>
        <v>73835</v>
      </c>
      <c r="H171" s="17">
        <f t="shared" ref="H171:S171" si="67">SUM(H176)</f>
        <v>0</v>
      </c>
      <c r="I171" s="17">
        <f t="shared" si="67"/>
        <v>0</v>
      </c>
      <c r="J171" s="17">
        <f t="shared" si="67"/>
        <v>0</v>
      </c>
      <c r="K171" s="17">
        <f t="shared" si="67"/>
        <v>0</v>
      </c>
      <c r="L171" s="17">
        <f t="shared" si="67"/>
        <v>0</v>
      </c>
      <c r="M171" s="17">
        <f t="shared" si="67"/>
        <v>0</v>
      </c>
      <c r="N171" s="17">
        <f t="shared" si="67"/>
        <v>0</v>
      </c>
      <c r="O171" s="17">
        <f t="shared" si="67"/>
        <v>0</v>
      </c>
      <c r="P171" s="17">
        <f t="shared" si="67"/>
        <v>4800</v>
      </c>
      <c r="Q171" s="17">
        <f t="shared" si="67"/>
        <v>0</v>
      </c>
      <c r="R171" s="17">
        <f t="shared" si="67"/>
        <v>0</v>
      </c>
      <c r="S171" s="17">
        <f t="shared" si="67"/>
        <v>73835</v>
      </c>
      <c r="T171" s="11"/>
    </row>
    <row r="172" spans="1:20" s="12" customFormat="1" ht="18" customHeight="1" x14ac:dyDescent="0.25">
      <c r="A172" s="26"/>
      <c r="B172" s="26"/>
      <c r="C172" s="26"/>
      <c r="D172" s="28" t="s">
        <v>11</v>
      </c>
      <c r="E172" s="13" t="s">
        <v>12</v>
      </c>
      <c r="F172" s="17">
        <f t="shared" ref="F172:G175" si="68">H172+J172+L172+N172+P172+R172</f>
        <v>0</v>
      </c>
      <c r="G172" s="17">
        <f t="shared" si="68"/>
        <v>71620</v>
      </c>
      <c r="H172" s="17">
        <f t="shared" ref="H172:S175" si="69">SUM(H177)</f>
        <v>0</v>
      </c>
      <c r="I172" s="17">
        <f t="shared" si="69"/>
        <v>0</v>
      </c>
      <c r="J172" s="17">
        <f t="shared" si="69"/>
        <v>0</v>
      </c>
      <c r="K172" s="17">
        <f t="shared" si="69"/>
        <v>0</v>
      </c>
      <c r="L172" s="17">
        <f t="shared" si="69"/>
        <v>0</v>
      </c>
      <c r="M172" s="17">
        <f t="shared" si="69"/>
        <v>0</v>
      </c>
      <c r="N172" s="17">
        <f t="shared" si="69"/>
        <v>0</v>
      </c>
      <c r="O172" s="17">
        <f t="shared" si="69"/>
        <v>0</v>
      </c>
      <c r="P172" s="17">
        <f t="shared" si="69"/>
        <v>0</v>
      </c>
      <c r="Q172" s="17">
        <f t="shared" si="69"/>
        <v>0</v>
      </c>
      <c r="R172" s="17">
        <f t="shared" si="69"/>
        <v>0</v>
      </c>
      <c r="S172" s="17">
        <f t="shared" si="69"/>
        <v>71620</v>
      </c>
      <c r="T172" s="11"/>
    </row>
    <row r="173" spans="1:20" s="12" customFormat="1" ht="18" customHeight="1" x14ac:dyDescent="0.25">
      <c r="A173" s="26"/>
      <c r="B173" s="26"/>
      <c r="C173" s="26"/>
      <c r="D173" s="29"/>
      <c r="E173" s="13" t="s">
        <v>13</v>
      </c>
      <c r="F173" s="17">
        <f t="shared" si="68"/>
        <v>0</v>
      </c>
      <c r="G173" s="17">
        <f t="shared" si="68"/>
        <v>2214.1999999999998</v>
      </c>
      <c r="H173" s="17">
        <f t="shared" si="69"/>
        <v>0</v>
      </c>
      <c r="I173" s="17">
        <f t="shared" si="69"/>
        <v>0</v>
      </c>
      <c r="J173" s="17">
        <f t="shared" si="69"/>
        <v>0</v>
      </c>
      <c r="K173" s="17">
        <f t="shared" si="69"/>
        <v>0</v>
      </c>
      <c r="L173" s="17">
        <f t="shared" si="69"/>
        <v>0</v>
      </c>
      <c r="M173" s="17">
        <f t="shared" si="69"/>
        <v>0</v>
      </c>
      <c r="N173" s="17">
        <f t="shared" si="69"/>
        <v>0</v>
      </c>
      <c r="O173" s="17">
        <f t="shared" si="69"/>
        <v>0</v>
      </c>
      <c r="P173" s="17">
        <f t="shared" si="69"/>
        <v>0</v>
      </c>
      <c r="Q173" s="17">
        <f t="shared" si="69"/>
        <v>0</v>
      </c>
      <c r="R173" s="17">
        <f t="shared" si="69"/>
        <v>0</v>
      </c>
      <c r="S173" s="17">
        <f t="shared" si="69"/>
        <v>2214.1999999999998</v>
      </c>
      <c r="T173" s="11"/>
    </row>
    <row r="174" spans="1:20" s="12" customFormat="1" ht="18" customHeight="1" x14ac:dyDescent="0.25">
      <c r="A174" s="26"/>
      <c r="B174" s="26"/>
      <c r="C174" s="26"/>
      <c r="D174" s="29"/>
      <c r="E174" s="13" t="s">
        <v>14</v>
      </c>
      <c r="F174" s="17">
        <f t="shared" si="68"/>
        <v>4800</v>
      </c>
      <c r="G174" s="17">
        <f t="shared" si="68"/>
        <v>0.8</v>
      </c>
      <c r="H174" s="17">
        <f t="shared" si="69"/>
        <v>0</v>
      </c>
      <c r="I174" s="17">
        <f t="shared" si="69"/>
        <v>0</v>
      </c>
      <c r="J174" s="17">
        <f t="shared" si="69"/>
        <v>0</v>
      </c>
      <c r="K174" s="17">
        <f t="shared" si="69"/>
        <v>0</v>
      </c>
      <c r="L174" s="17">
        <f t="shared" si="69"/>
        <v>0</v>
      </c>
      <c r="M174" s="17">
        <f t="shared" si="69"/>
        <v>0</v>
      </c>
      <c r="N174" s="17">
        <f t="shared" si="69"/>
        <v>0</v>
      </c>
      <c r="O174" s="17">
        <f t="shared" si="69"/>
        <v>0</v>
      </c>
      <c r="P174" s="17">
        <f t="shared" si="69"/>
        <v>4800</v>
      </c>
      <c r="Q174" s="17">
        <f t="shared" si="69"/>
        <v>0</v>
      </c>
      <c r="R174" s="17">
        <f t="shared" si="69"/>
        <v>0</v>
      </c>
      <c r="S174" s="17">
        <f t="shared" si="69"/>
        <v>0.8</v>
      </c>
      <c r="T174" s="11"/>
    </row>
    <row r="175" spans="1:20" s="12" customFormat="1" ht="18" customHeight="1" x14ac:dyDescent="0.25">
      <c r="A175" s="26"/>
      <c r="B175" s="26"/>
      <c r="C175" s="26"/>
      <c r="D175" s="30"/>
      <c r="E175" s="13" t="s">
        <v>15</v>
      </c>
      <c r="F175" s="17">
        <f t="shared" si="68"/>
        <v>0</v>
      </c>
      <c r="G175" s="17">
        <f t="shared" si="68"/>
        <v>0</v>
      </c>
      <c r="H175" s="17">
        <f t="shared" si="69"/>
        <v>0</v>
      </c>
      <c r="I175" s="17">
        <f t="shared" si="69"/>
        <v>0</v>
      </c>
      <c r="J175" s="17">
        <f t="shared" si="69"/>
        <v>0</v>
      </c>
      <c r="K175" s="17">
        <f t="shared" si="69"/>
        <v>0</v>
      </c>
      <c r="L175" s="17">
        <f t="shared" si="69"/>
        <v>0</v>
      </c>
      <c r="M175" s="17">
        <f t="shared" si="69"/>
        <v>0</v>
      </c>
      <c r="N175" s="17">
        <f t="shared" si="69"/>
        <v>0</v>
      </c>
      <c r="O175" s="17">
        <f t="shared" si="69"/>
        <v>0</v>
      </c>
      <c r="P175" s="17">
        <f t="shared" si="69"/>
        <v>0</v>
      </c>
      <c r="Q175" s="17">
        <f t="shared" si="69"/>
        <v>0</v>
      </c>
      <c r="R175" s="17">
        <f t="shared" si="69"/>
        <v>0</v>
      </c>
      <c r="S175" s="17">
        <f t="shared" si="69"/>
        <v>0</v>
      </c>
      <c r="T175" s="11"/>
    </row>
    <row r="176" spans="1:20" s="12" customFormat="1" ht="18" customHeight="1" x14ac:dyDescent="0.25">
      <c r="A176" s="27" t="s">
        <v>56</v>
      </c>
      <c r="B176" s="33" t="s">
        <v>28</v>
      </c>
      <c r="C176" s="33" t="s">
        <v>103</v>
      </c>
      <c r="D176" s="27" t="s">
        <v>104</v>
      </c>
      <c r="E176" s="27"/>
      <c r="F176" s="17">
        <f t="shared" ref="F176:S176" si="70">SUM(F177:F180)</f>
        <v>4800</v>
      </c>
      <c r="G176" s="17">
        <f t="shared" si="70"/>
        <v>73835</v>
      </c>
      <c r="H176" s="17">
        <f t="shared" si="70"/>
        <v>0</v>
      </c>
      <c r="I176" s="17">
        <f t="shared" si="70"/>
        <v>0</v>
      </c>
      <c r="J176" s="17">
        <f t="shared" si="70"/>
        <v>0</v>
      </c>
      <c r="K176" s="17">
        <f t="shared" si="70"/>
        <v>0</v>
      </c>
      <c r="L176" s="17">
        <f t="shared" si="70"/>
        <v>0</v>
      </c>
      <c r="M176" s="17">
        <f t="shared" si="70"/>
        <v>0</v>
      </c>
      <c r="N176" s="17">
        <f t="shared" si="70"/>
        <v>0</v>
      </c>
      <c r="O176" s="17">
        <f t="shared" si="70"/>
        <v>0</v>
      </c>
      <c r="P176" s="17">
        <f t="shared" si="70"/>
        <v>4800</v>
      </c>
      <c r="Q176" s="17">
        <f t="shared" si="70"/>
        <v>0</v>
      </c>
      <c r="R176" s="17">
        <f t="shared" si="70"/>
        <v>0</v>
      </c>
      <c r="S176" s="17">
        <f t="shared" si="70"/>
        <v>73835</v>
      </c>
      <c r="T176" s="11"/>
    </row>
    <row r="177" spans="1:20" s="12" customFormat="1" ht="18" customHeight="1" x14ac:dyDescent="0.25">
      <c r="A177" s="27"/>
      <c r="B177" s="33"/>
      <c r="C177" s="33"/>
      <c r="D177" s="28" t="s">
        <v>106</v>
      </c>
      <c r="E177" s="13" t="s">
        <v>12</v>
      </c>
      <c r="F177" s="17">
        <f t="shared" ref="F177:G180" si="71">H177+J177+L177+N177+P177+R177</f>
        <v>0</v>
      </c>
      <c r="G177" s="17">
        <f t="shared" si="71"/>
        <v>71620</v>
      </c>
      <c r="H177" s="17">
        <v>0</v>
      </c>
      <c r="I177" s="17">
        <v>0</v>
      </c>
      <c r="J177" s="17">
        <v>0</v>
      </c>
      <c r="K177" s="17">
        <v>0</v>
      </c>
      <c r="L177" s="17">
        <v>0</v>
      </c>
      <c r="M177" s="17">
        <v>0</v>
      </c>
      <c r="N177" s="17">
        <v>0</v>
      </c>
      <c r="O177" s="17">
        <v>0</v>
      </c>
      <c r="P177" s="17">
        <v>0</v>
      </c>
      <c r="Q177" s="17">
        <v>0</v>
      </c>
      <c r="R177" s="17">
        <v>0</v>
      </c>
      <c r="S177" s="17">
        <v>71620</v>
      </c>
      <c r="T177" s="11"/>
    </row>
    <row r="178" spans="1:20" s="12" customFormat="1" ht="18" customHeight="1" x14ac:dyDescent="0.25">
      <c r="A178" s="27"/>
      <c r="B178" s="33"/>
      <c r="C178" s="33"/>
      <c r="D178" s="29"/>
      <c r="E178" s="13" t="s">
        <v>13</v>
      </c>
      <c r="F178" s="17">
        <f t="shared" si="71"/>
        <v>0</v>
      </c>
      <c r="G178" s="17">
        <f t="shared" si="71"/>
        <v>2214.1999999999998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2214.1999999999998</v>
      </c>
      <c r="T178" s="11"/>
    </row>
    <row r="179" spans="1:20" s="12" customFormat="1" ht="18" customHeight="1" x14ac:dyDescent="0.25">
      <c r="A179" s="27"/>
      <c r="B179" s="33"/>
      <c r="C179" s="33"/>
      <c r="D179" s="29"/>
      <c r="E179" s="13" t="s">
        <v>14</v>
      </c>
      <c r="F179" s="17">
        <f t="shared" si="71"/>
        <v>4800</v>
      </c>
      <c r="G179" s="17">
        <f t="shared" si="71"/>
        <v>0.8</v>
      </c>
      <c r="H179" s="17">
        <v>0</v>
      </c>
      <c r="I179" s="17">
        <v>0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4800</v>
      </c>
      <c r="Q179" s="17">
        <v>0</v>
      </c>
      <c r="R179" s="17">
        <v>0</v>
      </c>
      <c r="S179" s="17">
        <v>0.8</v>
      </c>
      <c r="T179" s="11"/>
    </row>
    <row r="180" spans="1:20" s="12" customFormat="1" ht="99.75" customHeight="1" x14ac:dyDescent="0.25">
      <c r="A180" s="27"/>
      <c r="B180" s="33"/>
      <c r="C180" s="33"/>
      <c r="D180" s="30"/>
      <c r="E180" s="13" t="s">
        <v>15</v>
      </c>
      <c r="F180" s="17">
        <f t="shared" si="71"/>
        <v>0</v>
      </c>
      <c r="G180" s="17">
        <f t="shared" si="71"/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1"/>
    </row>
    <row r="181" spans="1:20" s="12" customFormat="1" ht="18" customHeight="1" x14ac:dyDescent="0.25">
      <c r="A181" s="26" t="s">
        <v>127</v>
      </c>
      <c r="B181" s="26"/>
      <c r="C181" s="26"/>
      <c r="D181" s="27" t="s">
        <v>104</v>
      </c>
      <c r="E181" s="27"/>
      <c r="F181" s="17">
        <f>SUM(F182:F185)</f>
        <v>4875</v>
      </c>
      <c r="G181" s="17">
        <f>SUM(G182:G185)</f>
        <v>75000</v>
      </c>
      <c r="H181" s="17">
        <f t="shared" ref="H181:S185" si="72">SUM(H186,H191)</f>
        <v>0</v>
      </c>
      <c r="I181" s="17">
        <f t="shared" si="72"/>
        <v>0</v>
      </c>
      <c r="J181" s="17">
        <f t="shared" si="72"/>
        <v>0</v>
      </c>
      <c r="K181" s="17">
        <f t="shared" si="72"/>
        <v>0</v>
      </c>
      <c r="L181" s="17">
        <f t="shared" si="72"/>
        <v>4875</v>
      </c>
      <c r="M181" s="17">
        <f t="shared" si="72"/>
        <v>0</v>
      </c>
      <c r="N181" s="17">
        <f t="shared" si="72"/>
        <v>0</v>
      </c>
      <c r="O181" s="17">
        <f t="shared" si="72"/>
        <v>75000</v>
      </c>
      <c r="P181" s="17">
        <f t="shared" si="72"/>
        <v>0</v>
      </c>
      <c r="Q181" s="17">
        <f t="shared" si="72"/>
        <v>0</v>
      </c>
      <c r="R181" s="17">
        <f t="shared" si="72"/>
        <v>0</v>
      </c>
      <c r="S181" s="17">
        <f t="shared" si="72"/>
        <v>0</v>
      </c>
      <c r="T181" s="11"/>
    </row>
    <row r="182" spans="1:20" s="12" customFormat="1" ht="18" customHeight="1" x14ac:dyDescent="0.25">
      <c r="A182" s="26"/>
      <c r="B182" s="26"/>
      <c r="C182" s="26"/>
      <c r="D182" s="28" t="s">
        <v>11</v>
      </c>
      <c r="E182" s="13" t="s">
        <v>12</v>
      </c>
      <c r="F182" s="17">
        <f t="shared" ref="F182:G185" si="73">H182+J182+L182+N182+P182+R182</f>
        <v>0</v>
      </c>
      <c r="G182" s="17">
        <f t="shared" si="73"/>
        <v>72716</v>
      </c>
      <c r="H182" s="17">
        <f t="shared" si="72"/>
        <v>0</v>
      </c>
      <c r="I182" s="17">
        <f t="shared" si="72"/>
        <v>0</v>
      </c>
      <c r="J182" s="17">
        <f t="shared" si="72"/>
        <v>0</v>
      </c>
      <c r="K182" s="17">
        <f t="shared" si="72"/>
        <v>0</v>
      </c>
      <c r="L182" s="17">
        <f t="shared" si="72"/>
        <v>0</v>
      </c>
      <c r="M182" s="17">
        <f t="shared" si="72"/>
        <v>0</v>
      </c>
      <c r="N182" s="17">
        <f t="shared" si="72"/>
        <v>0</v>
      </c>
      <c r="O182" s="17">
        <f t="shared" si="72"/>
        <v>72716</v>
      </c>
      <c r="P182" s="17">
        <f t="shared" si="72"/>
        <v>0</v>
      </c>
      <c r="Q182" s="17">
        <f t="shared" si="72"/>
        <v>0</v>
      </c>
      <c r="R182" s="17">
        <f t="shared" si="72"/>
        <v>0</v>
      </c>
      <c r="S182" s="17">
        <f t="shared" si="72"/>
        <v>0</v>
      </c>
      <c r="T182" s="11"/>
    </row>
    <row r="183" spans="1:20" s="12" customFormat="1" ht="18" customHeight="1" x14ac:dyDescent="0.25">
      <c r="A183" s="26"/>
      <c r="B183" s="26"/>
      <c r="C183" s="26"/>
      <c r="D183" s="29"/>
      <c r="E183" s="13" t="s">
        <v>13</v>
      </c>
      <c r="F183" s="17">
        <f t="shared" si="73"/>
        <v>0</v>
      </c>
      <c r="G183" s="17">
        <f t="shared" si="73"/>
        <v>2283.1999999999998</v>
      </c>
      <c r="H183" s="17">
        <f t="shared" si="72"/>
        <v>0</v>
      </c>
      <c r="I183" s="17">
        <f t="shared" si="72"/>
        <v>0</v>
      </c>
      <c r="J183" s="17">
        <f t="shared" si="72"/>
        <v>0</v>
      </c>
      <c r="K183" s="17">
        <f t="shared" si="72"/>
        <v>0</v>
      </c>
      <c r="L183" s="17">
        <f t="shared" si="72"/>
        <v>0</v>
      </c>
      <c r="M183" s="17">
        <f t="shared" si="72"/>
        <v>0</v>
      </c>
      <c r="N183" s="17">
        <f t="shared" si="72"/>
        <v>0</v>
      </c>
      <c r="O183" s="17">
        <f t="shared" si="72"/>
        <v>2283.1999999999998</v>
      </c>
      <c r="P183" s="17">
        <f t="shared" si="72"/>
        <v>0</v>
      </c>
      <c r="Q183" s="17">
        <f t="shared" si="72"/>
        <v>0</v>
      </c>
      <c r="R183" s="17">
        <f t="shared" si="72"/>
        <v>0</v>
      </c>
      <c r="S183" s="17">
        <f t="shared" si="72"/>
        <v>0</v>
      </c>
      <c r="T183" s="11"/>
    </row>
    <row r="184" spans="1:20" s="12" customFormat="1" ht="18" customHeight="1" x14ac:dyDescent="0.25">
      <c r="A184" s="26"/>
      <c r="B184" s="26"/>
      <c r="C184" s="26"/>
      <c r="D184" s="29"/>
      <c r="E184" s="13" t="s">
        <v>14</v>
      </c>
      <c r="F184" s="17">
        <f t="shared" si="73"/>
        <v>4875</v>
      </c>
      <c r="G184" s="17">
        <f t="shared" si="73"/>
        <v>0.8</v>
      </c>
      <c r="H184" s="17">
        <f t="shared" si="72"/>
        <v>0</v>
      </c>
      <c r="I184" s="17">
        <f t="shared" si="72"/>
        <v>0</v>
      </c>
      <c r="J184" s="17">
        <f t="shared" si="72"/>
        <v>0</v>
      </c>
      <c r="K184" s="17">
        <f t="shared" si="72"/>
        <v>0</v>
      </c>
      <c r="L184" s="17">
        <f t="shared" si="72"/>
        <v>4875</v>
      </c>
      <c r="M184" s="17">
        <f t="shared" si="72"/>
        <v>0</v>
      </c>
      <c r="N184" s="17">
        <f t="shared" si="72"/>
        <v>0</v>
      </c>
      <c r="O184" s="17">
        <f t="shared" si="72"/>
        <v>0.8</v>
      </c>
      <c r="P184" s="17">
        <f t="shared" si="72"/>
        <v>0</v>
      </c>
      <c r="Q184" s="17">
        <f t="shared" si="72"/>
        <v>0</v>
      </c>
      <c r="R184" s="17">
        <f t="shared" si="72"/>
        <v>0</v>
      </c>
      <c r="S184" s="17">
        <f t="shared" si="72"/>
        <v>0</v>
      </c>
      <c r="T184" s="11"/>
    </row>
    <row r="185" spans="1:20" s="12" customFormat="1" ht="18" customHeight="1" x14ac:dyDescent="0.25">
      <c r="A185" s="26"/>
      <c r="B185" s="26"/>
      <c r="C185" s="26"/>
      <c r="D185" s="30"/>
      <c r="E185" s="13" t="s">
        <v>15</v>
      </c>
      <c r="F185" s="17">
        <f t="shared" si="73"/>
        <v>0</v>
      </c>
      <c r="G185" s="17">
        <f t="shared" si="73"/>
        <v>0</v>
      </c>
      <c r="H185" s="17">
        <f t="shared" si="72"/>
        <v>0</v>
      </c>
      <c r="I185" s="17">
        <f t="shared" si="72"/>
        <v>0</v>
      </c>
      <c r="J185" s="17">
        <f t="shared" si="72"/>
        <v>0</v>
      </c>
      <c r="K185" s="17">
        <f t="shared" si="72"/>
        <v>0</v>
      </c>
      <c r="L185" s="17">
        <f t="shared" si="72"/>
        <v>0</v>
      </c>
      <c r="M185" s="17">
        <f t="shared" si="72"/>
        <v>0</v>
      </c>
      <c r="N185" s="17">
        <f t="shared" si="72"/>
        <v>0</v>
      </c>
      <c r="O185" s="17">
        <f t="shared" si="72"/>
        <v>0</v>
      </c>
      <c r="P185" s="17">
        <f t="shared" si="72"/>
        <v>0</v>
      </c>
      <c r="Q185" s="17">
        <f t="shared" si="72"/>
        <v>0</v>
      </c>
      <c r="R185" s="17">
        <f t="shared" si="72"/>
        <v>0</v>
      </c>
      <c r="S185" s="17">
        <f t="shared" si="72"/>
        <v>0</v>
      </c>
      <c r="T185" s="11"/>
    </row>
    <row r="186" spans="1:20" s="12" customFormat="1" ht="18" customHeight="1" x14ac:dyDescent="0.25">
      <c r="A186" s="27" t="s">
        <v>56</v>
      </c>
      <c r="B186" s="33" t="s">
        <v>29</v>
      </c>
      <c r="C186" s="33" t="s">
        <v>91</v>
      </c>
      <c r="D186" s="27" t="s">
        <v>104</v>
      </c>
      <c r="E186" s="27"/>
      <c r="F186" s="17">
        <f t="shared" ref="F186:S186" si="74">SUM(F187:F190)</f>
        <v>2275</v>
      </c>
      <c r="G186" s="17">
        <f t="shared" si="74"/>
        <v>35000</v>
      </c>
      <c r="H186" s="17">
        <f t="shared" si="74"/>
        <v>0</v>
      </c>
      <c r="I186" s="17">
        <f t="shared" si="74"/>
        <v>0</v>
      </c>
      <c r="J186" s="17">
        <f t="shared" si="74"/>
        <v>0</v>
      </c>
      <c r="K186" s="17">
        <f t="shared" si="74"/>
        <v>0</v>
      </c>
      <c r="L186" s="17">
        <f t="shared" si="74"/>
        <v>2275</v>
      </c>
      <c r="M186" s="17">
        <f t="shared" si="74"/>
        <v>0</v>
      </c>
      <c r="N186" s="17">
        <f t="shared" si="74"/>
        <v>0</v>
      </c>
      <c r="O186" s="17">
        <f t="shared" si="74"/>
        <v>35000</v>
      </c>
      <c r="P186" s="17">
        <f t="shared" si="74"/>
        <v>0</v>
      </c>
      <c r="Q186" s="17">
        <f t="shared" si="74"/>
        <v>0</v>
      </c>
      <c r="R186" s="17">
        <f t="shared" si="74"/>
        <v>0</v>
      </c>
      <c r="S186" s="17">
        <f t="shared" si="74"/>
        <v>0</v>
      </c>
      <c r="T186" s="11"/>
    </row>
    <row r="187" spans="1:20" s="12" customFormat="1" ht="18" customHeight="1" x14ac:dyDescent="0.25">
      <c r="A187" s="27"/>
      <c r="B187" s="33"/>
      <c r="C187" s="33"/>
      <c r="D187" s="28" t="s">
        <v>11</v>
      </c>
      <c r="E187" s="13" t="s">
        <v>12</v>
      </c>
      <c r="F187" s="17">
        <f t="shared" ref="F187:G190" si="75">H187+J187+L187+N187+P187+R187</f>
        <v>0</v>
      </c>
      <c r="G187" s="17">
        <f t="shared" si="75"/>
        <v>33950</v>
      </c>
      <c r="H187" s="17">
        <v>0</v>
      </c>
      <c r="I187" s="17">
        <v>0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33950</v>
      </c>
      <c r="P187" s="17">
        <v>0</v>
      </c>
      <c r="Q187" s="17">
        <v>0</v>
      </c>
      <c r="R187" s="17">
        <v>0</v>
      </c>
      <c r="S187" s="17">
        <v>0</v>
      </c>
      <c r="T187" s="11"/>
    </row>
    <row r="188" spans="1:20" s="12" customFormat="1" ht="18" customHeight="1" x14ac:dyDescent="0.25">
      <c r="A188" s="27"/>
      <c r="B188" s="33"/>
      <c r="C188" s="33"/>
      <c r="D188" s="29"/>
      <c r="E188" s="13" t="s">
        <v>13</v>
      </c>
      <c r="F188" s="17">
        <f t="shared" si="75"/>
        <v>0</v>
      </c>
      <c r="G188" s="17">
        <f t="shared" si="75"/>
        <v>1049.5999999999999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1049.5999999999999</v>
      </c>
      <c r="P188" s="17">
        <v>0</v>
      </c>
      <c r="Q188" s="17">
        <v>0</v>
      </c>
      <c r="R188" s="17">
        <v>0</v>
      </c>
      <c r="S188" s="17">
        <v>0</v>
      </c>
      <c r="T188" s="11"/>
    </row>
    <row r="189" spans="1:20" s="12" customFormat="1" ht="18" customHeight="1" x14ac:dyDescent="0.25">
      <c r="A189" s="27"/>
      <c r="B189" s="33"/>
      <c r="C189" s="33"/>
      <c r="D189" s="29"/>
      <c r="E189" s="13" t="s">
        <v>14</v>
      </c>
      <c r="F189" s="17">
        <f t="shared" si="75"/>
        <v>2275</v>
      </c>
      <c r="G189" s="17">
        <f t="shared" si="75"/>
        <v>0.4</v>
      </c>
      <c r="H189" s="17">
        <v>0</v>
      </c>
      <c r="I189" s="17">
        <v>0</v>
      </c>
      <c r="J189" s="17">
        <v>0</v>
      </c>
      <c r="K189" s="17">
        <v>0</v>
      </c>
      <c r="L189" s="17">
        <v>2275</v>
      </c>
      <c r="M189" s="17">
        <v>0</v>
      </c>
      <c r="N189" s="17">
        <v>0</v>
      </c>
      <c r="O189" s="17">
        <v>0.4</v>
      </c>
      <c r="P189" s="17">
        <v>0</v>
      </c>
      <c r="Q189" s="17">
        <v>0</v>
      </c>
      <c r="R189" s="17">
        <v>0</v>
      </c>
      <c r="S189" s="17">
        <v>0</v>
      </c>
      <c r="T189" s="11"/>
    </row>
    <row r="190" spans="1:20" s="12" customFormat="1" ht="18" customHeight="1" x14ac:dyDescent="0.25">
      <c r="A190" s="27"/>
      <c r="B190" s="33"/>
      <c r="C190" s="33"/>
      <c r="D190" s="30"/>
      <c r="E190" s="13" t="s">
        <v>15</v>
      </c>
      <c r="F190" s="17">
        <f t="shared" si="75"/>
        <v>0</v>
      </c>
      <c r="G190" s="17">
        <f t="shared" si="75"/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1"/>
    </row>
    <row r="191" spans="1:20" s="12" customFormat="1" ht="18" customHeight="1" x14ac:dyDescent="0.25">
      <c r="A191" s="27" t="s">
        <v>57</v>
      </c>
      <c r="B191" s="33" t="s">
        <v>29</v>
      </c>
      <c r="C191" s="33" t="s">
        <v>92</v>
      </c>
      <c r="D191" s="27" t="s">
        <v>104</v>
      </c>
      <c r="E191" s="27"/>
      <c r="F191" s="17">
        <f t="shared" ref="F191:S191" si="76">SUM(F192:F195)</f>
        <v>2600</v>
      </c>
      <c r="G191" s="17">
        <f t="shared" si="76"/>
        <v>40000</v>
      </c>
      <c r="H191" s="17">
        <f t="shared" si="76"/>
        <v>0</v>
      </c>
      <c r="I191" s="17">
        <f t="shared" si="76"/>
        <v>0</v>
      </c>
      <c r="J191" s="17">
        <f t="shared" si="76"/>
        <v>0</v>
      </c>
      <c r="K191" s="17">
        <f t="shared" si="76"/>
        <v>0</v>
      </c>
      <c r="L191" s="17">
        <f t="shared" si="76"/>
        <v>2600</v>
      </c>
      <c r="M191" s="17">
        <f t="shared" si="76"/>
        <v>0</v>
      </c>
      <c r="N191" s="17">
        <f t="shared" si="76"/>
        <v>0</v>
      </c>
      <c r="O191" s="17">
        <f t="shared" si="76"/>
        <v>40000</v>
      </c>
      <c r="P191" s="17">
        <f t="shared" si="76"/>
        <v>0</v>
      </c>
      <c r="Q191" s="17">
        <f t="shared" si="76"/>
        <v>0</v>
      </c>
      <c r="R191" s="17">
        <f t="shared" si="76"/>
        <v>0</v>
      </c>
      <c r="S191" s="17">
        <f t="shared" si="76"/>
        <v>0</v>
      </c>
      <c r="T191" s="11"/>
    </row>
    <row r="192" spans="1:20" s="12" customFormat="1" ht="18" customHeight="1" x14ac:dyDescent="0.25">
      <c r="A192" s="27"/>
      <c r="B192" s="33"/>
      <c r="C192" s="33"/>
      <c r="D192" s="35" t="s">
        <v>11</v>
      </c>
      <c r="E192" s="13" t="s">
        <v>12</v>
      </c>
      <c r="F192" s="17">
        <f t="shared" ref="F192:G195" si="77">H192+J192+L192+N192+P192+R192</f>
        <v>0</v>
      </c>
      <c r="G192" s="17">
        <f t="shared" si="77"/>
        <v>38766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38766</v>
      </c>
      <c r="P192" s="17">
        <v>0</v>
      </c>
      <c r="Q192" s="17">
        <v>0</v>
      </c>
      <c r="R192" s="17">
        <v>0</v>
      </c>
      <c r="S192" s="17">
        <v>0</v>
      </c>
      <c r="T192" s="11"/>
    </row>
    <row r="193" spans="1:20" s="12" customFormat="1" ht="18" customHeight="1" x14ac:dyDescent="0.25">
      <c r="A193" s="27"/>
      <c r="B193" s="33"/>
      <c r="C193" s="33"/>
      <c r="D193" s="36"/>
      <c r="E193" s="13" t="s">
        <v>13</v>
      </c>
      <c r="F193" s="17">
        <f t="shared" si="77"/>
        <v>0</v>
      </c>
      <c r="G193" s="17">
        <f t="shared" si="77"/>
        <v>1233.5999999999999</v>
      </c>
      <c r="H193" s="17">
        <v>0</v>
      </c>
      <c r="I193" s="17">
        <v>0</v>
      </c>
      <c r="J193" s="17">
        <v>0</v>
      </c>
      <c r="K193" s="17">
        <v>0</v>
      </c>
      <c r="L193" s="17">
        <v>0</v>
      </c>
      <c r="M193" s="17">
        <v>0</v>
      </c>
      <c r="N193" s="17">
        <v>0</v>
      </c>
      <c r="O193" s="17">
        <v>1233.5999999999999</v>
      </c>
      <c r="P193" s="17">
        <v>0</v>
      </c>
      <c r="Q193" s="17">
        <v>0</v>
      </c>
      <c r="R193" s="17">
        <v>0</v>
      </c>
      <c r="S193" s="17">
        <v>0</v>
      </c>
      <c r="T193" s="11"/>
    </row>
    <row r="194" spans="1:20" s="12" customFormat="1" ht="18" customHeight="1" x14ac:dyDescent="0.25">
      <c r="A194" s="27"/>
      <c r="B194" s="33"/>
      <c r="C194" s="33"/>
      <c r="D194" s="36"/>
      <c r="E194" s="13" t="s">
        <v>14</v>
      </c>
      <c r="F194" s="17">
        <f t="shared" si="77"/>
        <v>2600</v>
      </c>
      <c r="G194" s="17">
        <f t="shared" si="77"/>
        <v>0.4</v>
      </c>
      <c r="H194" s="17">
        <v>0</v>
      </c>
      <c r="I194" s="17">
        <v>0</v>
      </c>
      <c r="J194" s="17">
        <v>0</v>
      </c>
      <c r="K194" s="17">
        <v>0</v>
      </c>
      <c r="L194" s="17">
        <v>2600</v>
      </c>
      <c r="M194" s="17">
        <v>0</v>
      </c>
      <c r="N194" s="17">
        <v>0</v>
      </c>
      <c r="O194" s="17">
        <v>0.4</v>
      </c>
      <c r="P194" s="17">
        <v>0</v>
      </c>
      <c r="Q194" s="17">
        <v>0</v>
      </c>
      <c r="R194" s="17">
        <v>0</v>
      </c>
      <c r="S194" s="17">
        <v>0</v>
      </c>
      <c r="T194" s="11"/>
    </row>
    <row r="195" spans="1:20" s="12" customFormat="1" ht="18" customHeight="1" x14ac:dyDescent="0.25">
      <c r="A195" s="27"/>
      <c r="B195" s="33"/>
      <c r="C195" s="33"/>
      <c r="D195" s="37"/>
      <c r="E195" s="13" t="s">
        <v>15</v>
      </c>
      <c r="F195" s="17">
        <f t="shared" si="77"/>
        <v>0</v>
      </c>
      <c r="G195" s="17">
        <f t="shared" si="77"/>
        <v>0</v>
      </c>
      <c r="H195" s="17">
        <v>0</v>
      </c>
      <c r="I195" s="17">
        <v>0</v>
      </c>
      <c r="J195" s="17">
        <v>0</v>
      </c>
      <c r="K195" s="17">
        <v>0</v>
      </c>
      <c r="L195" s="17">
        <v>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11"/>
    </row>
    <row r="196" spans="1:20" s="12" customFormat="1" ht="18" customHeight="1" x14ac:dyDescent="0.25">
      <c r="A196" s="26" t="s">
        <v>128</v>
      </c>
      <c r="B196" s="26"/>
      <c r="C196" s="26"/>
      <c r="D196" s="27" t="s">
        <v>104</v>
      </c>
      <c r="E196" s="27"/>
      <c r="F196" s="17">
        <f>SUM(F197:F200)</f>
        <v>6056.98</v>
      </c>
      <c r="G196" s="17">
        <f>SUM(G197:G200)</f>
        <v>96465.69</v>
      </c>
      <c r="H196" s="17">
        <f t="shared" ref="H196:S200" si="78">SUM(H201,H206)</f>
        <v>856.98</v>
      </c>
      <c r="I196" s="17">
        <f t="shared" si="78"/>
        <v>0</v>
      </c>
      <c r="J196" s="17">
        <f t="shared" si="78"/>
        <v>0</v>
      </c>
      <c r="K196" s="17">
        <f t="shared" si="78"/>
        <v>16465.690000000002</v>
      </c>
      <c r="L196" s="17">
        <f t="shared" si="78"/>
        <v>5200</v>
      </c>
      <c r="M196" s="17">
        <f t="shared" si="78"/>
        <v>0</v>
      </c>
      <c r="N196" s="17">
        <f t="shared" si="78"/>
        <v>0</v>
      </c>
      <c r="O196" s="17">
        <f t="shared" si="78"/>
        <v>80000</v>
      </c>
      <c r="P196" s="17">
        <f t="shared" si="78"/>
        <v>0</v>
      </c>
      <c r="Q196" s="17">
        <f t="shared" si="78"/>
        <v>0</v>
      </c>
      <c r="R196" s="17">
        <f t="shared" si="78"/>
        <v>0</v>
      </c>
      <c r="S196" s="17">
        <f t="shared" si="78"/>
        <v>0</v>
      </c>
      <c r="T196" s="11"/>
    </row>
    <row r="197" spans="1:20" s="12" customFormat="1" ht="18" customHeight="1" x14ac:dyDescent="0.25">
      <c r="A197" s="26"/>
      <c r="B197" s="26"/>
      <c r="C197" s="26"/>
      <c r="D197" s="28" t="s">
        <v>11</v>
      </c>
      <c r="E197" s="13" t="s">
        <v>12</v>
      </c>
      <c r="F197" s="17">
        <f t="shared" ref="F197:G200" si="79">H197+J197+L197+N197+P197+R197</f>
        <v>0</v>
      </c>
      <c r="G197" s="17">
        <f t="shared" si="79"/>
        <v>93571.7</v>
      </c>
      <c r="H197" s="17">
        <f t="shared" si="78"/>
        <v>0</v>
      </c>
      <c r="I197" s="17">
        <f t="shared" si="78"/>
        <v>0</v>
      </c>
      <c r="J197" s="17">
        <f t="shared" si="78"/>
        <v>0</v>
      </c>
      <c r="K197" s="17">
        <f t="shared" si="78"/>
        <v>15971.7</v>
      </c>
      <c r="L197" s="17">
        <f t="shared" si="78"/>
        <v>0</v>
      </c>
      <c r="M197" s="17">
        <f t="shared" si="78"/>
        <v>0</v>
      </c>
      <c r="N197" s="17">
        <f t="shared" si="78"/>
        <v>0</v>
      </c>
      <c r="O197" s="17">
        <f t="shared" si="78"/>
        <v>77600</v>
      </c>
      <c r="P197" s="17">
        <f t="shared" si="78"/>
        <v>0</v>
      </c>
      <c r="Q197" s="17">
        <f t="shared" si="78"/>
        <v>0</v>
      </c>
      <c r="R197" s="17">
        <f t="shared" si="78"/>
        <v>0</v>
      </c>
      <c r="S197" s="17">
        <f t="shared" si="78"/>
        <v>0</v>
      </c>
      <c r="T197" s="11"/>
    </row>
    <row r="198" spans="1:20" s="12" customFormat="1" ht="18" customHeight="1" x14ac:dyDescent="0.25">
      <c r="A198" s="26"/>
      <c r="B198" s="26"/>
      <c r="C198" s="26"/>
      <c r="D198" s="29"/>
      <c r="E198" s="13" t="s">
        <v>13</v>
      </c>
      <c r="F198" s="17">
        <f t="shared" si="79"/>
        <v>0</v>
      </c>
      <c r="G198" s="17">
        <f t="shared" si="79"/>
        <v>2893.0299999999997</v>
      </c>
      <c r="H198" s="17">
        <f t="shared" si="78"/>
        <v>0</v>
      </c>
      <c r="I198" s="17">
        <f t="shared" si="78"/>
        <v>0</v>
      </c>
      <c r="J198" s="17">
        <f t="shared" si="78"/>
        <v>0</v>
      </c>
      <c r="K198" s="17">
        <f t="shared" si="78"/>
        <v>493.83</v>
      </c>
      <c r="L198" s="17">
        <f t="shared" si="78"/>
        <v>0</v>
      </c>
      <c r="M198" s="17">
        <f t="shared" si="78"/>
        <v>0</v>
      </c>
      <c r="N198" s="17">
        <f t="shared" si="78"/>
        <v>0</v>
      </c>
      <c r="O198" s="17">
        <f t="shared" si="78"/>
        <v>2399.1999999999998</v>
      </c>
      <c r="P198" s="17">
        <f t="shared" si="78"/>
        <v>0</v>
      </c>
      <c r="Q198" s="17">
        <f t="shared" si="78"/>
        <v>0</v>
      </c>
      <c r="R198" s="17">
        <f t="shared" si="78"/>
        <v>0</v>
      </c>
      <c r="S198" s="17">
        <f t="shared" si="78"/>
        <v>0</v>
      </c>
      <c r="T198" s="11"/>
    </row>
    <row r="199" spans="1:20" s="12" customFormat="1" ht="18" customHeight="1" x14ac:dyDescent="0.25">
      <c r="A199" s="26"/>
      <c r="B199" s="26"/>
      <c r="C199" s="26"/>
      <c r="D199" s="29"/>
      <c r="E199" s="13" t="s">
        <v>14</v>
      </c>
      <c r="F199" s="17">
        <f t="shared" si="79"/>
        <v>6056.98</v>
      </c>
      <c r="G199" s="17">
        <f t="shared" si="79"/>
        <v>0.96000000000000008</v>
      </c>
      <c r="H199" s="17">
        <f t="shared" si="78"/>
        <v>856.98</v>
      </c>
      <c r="I199" s="17">
        <f t="shared" si="78"/>
        <v>0</v>
      </c>
      <c r="J199" s="17">
        <f t="shared" si="78"/>
        <v>0</v>
      </c>
      <c r="K199" s="17">
        <f t="shared" si="78"/>
        <v>0.16</v>
      </c>
      <c r="L199" s="17">
        <f t="shared" si="78"/>
        <v>5200</v>
      </c>
      <c r="M199" s="17">
        <f t="shared" si="78"/>
        <v>0</v>
      </c>
      <c r="N199" s="17">
        <f t="shared" si="78"/>
        <v>0</v>
      </c>
      <c r="O199" s="17">
        <f t="shared" si="78"/>
        <v>0.8</v>
      </c>
      <c r="P199" s="17">
        <f t="shared" si="78"/>
        <v>0</v>
      </c>
      <c r="Q199" s="17">
        <f t="shared" si="78"/>
        <v>0</v>
      </c>
      <c r="R199" s="17">
        <f t="shared" si="78"/>
        <v>0</v>
      </c>
      <c r="S199" s="17">
        <f t="shared" si="78"/>
        <v>0</v>
      </c>
      <c r="T199" s="11"/>
    </row>
    <row r="200" spans="1:20" s="12" customFormat="1" ht="18" customHeight="1" x14ac:dyDescent="0.25">
      <c r="A200" s="26"/>
      <c r="B200" s="26"/>
      <c r="C200" s="26"/>
      <c r="D200" s="30"/>
      <c r="E200" s="13" t="s">
        <v>15</v>
      </c>
      <c r="F200" s="17">
        <f t="shared" si="79"/>
        <v>0</v>
      </c>
      <c r="G200" s="17">
        <f t="shared" si="79"/>
        <v>0</v>
      </c>
      <c r="H200" s="17">
        <f t="shared" si="78"/>
        <v>0</v>
      </c>
      <c r="I200" s="17">
        <f t="shared" si="78"/>
        <v>0</v>
      </c>
      <c r="J200" s="17">
        <f t="shared" si="78"/>
        <v>0</v>
      </c>
      <c r="K200" s="17">
        <f t="shared" si="78"/>
        <v>0</v>
      </c>
      <c r="L200" s="17">
        <f t="shared" si="78"/>
        <v>0</v>
      </c>
      <c r="M200" s="17">
        <f t="shared" si="78"/>
        <v>0</v>
      </c>
      <c r="N200" s="17">
        <f t="shared" si="78"/>
        <v>0</v>
      </c>
      <c r="O200" s="17">
        <f t="shared" si="78"/>
        <v>0</v>
      </c>
      <c r="P200" s="17">
        <f t="shared" si="78"/>
        <v>0</v>
      </c>
      <c r="Q200" s="17">
        <f t="shared" si="78"/>
        <v>0</v>
      </c>
      <c r="R200" s="17">
        <f t="shared" si="78"/>
        <v>0</v>
      </c>
      <c r="S200" s="17">
        <f t="shared" si="78"/>
        <v>0</v>
      </c>
      <c r="T200" s="11"/>
    </row>
    <row r="201" spans="1:20" s="12" customFormat="1" ht="18" customHeight="1" x14ac:dyDescent="0.25">
      <c r="A201" s="27" t="s">
        <v>56</v>
      </c>
      <c r="B201" s="33" t="s">
        <v>30</v>
      </c>
      <c r="C201" s="33" t="s">
        <v>31</v>
      </c>
      <c r="D201" s="27" t="s">
        <v>104</v>
      </c>
      <c r="E201" s="27"/>
      <c r="F201" s="17">
        <f t="shared" ref="F201:S201" si="80">SUM(F202:F205)</f>
        <v>5200</v>
      </c>
      <c r="G201" s="17">
        <f t="shared" si="80"/>
        <v>80000</v>
      </c>
      <c r="H201" s="17">
        <f t="shared" si="80"/>
        <v>0</v>
      </c>
      <c r="I201" s="17">
        <f t="shared" si="80"/>
        <v>0</v>
      </c>
      <c r="J201" s="17">
        <f t="shared" si="80"/>
        <v>0</v>
      </c>
      <c r="K201" s="17">
        <f t="shared" si="80"/>
        <v>0</v>
      </c>
      <c r="L201" s="17">
        <f t="shared" si="80"/>
        <v>5200</v>
      </c>
      <c r="M201" s="17">
        <f t="shared" si="80"/>
        <v>0</v>
      </c>
      <c r="N201" s="17">
        <f t="shared" si="80"/>
        <v>0</v>
      </c>
      <c r="O201" s="17">
        <f t="shared" si="80"/>
        <v>80000</v>
      </c>
      <c r="P201" s="17">
        <f t="shared" si="80"/>
        <v>0</v>
      </c>
      <c r="Q201" s="17">
        <f t="shared" si="80"/>
        <v>0</v>
      </c>
      <c r="R201" s="17">
        <f t="shared" si="80"/>
        <v>0</v>
      </c>
      <c r="S201" s="17">
        <f t="shared" si="80"/>
        <v>0</v>
      </c>
      <c r="T201" s="11"/>
    </row>
    <row r="202" spans="1:20" s="12" customFormat="1" ht="18" customHeight="1" x14ac:dyDescent="0.25">
      <c r="A202" s="27"/>
      <c r="B202" s="33"/>
      <c r="C202" s="33"/>
      <c r="D202" s="28" t="s">
        <v>11</v>
      </c>
      <c r="E202" s="13" t="s">
        <v>12</v>
      </c>
      <c r="F202" s="17">
        <f t="shared" ref="F202:G205" si="81">H202+J202+L202+N202+P202+R202</f>
        <v>0</v>
      </c>
      <c r="G202" s="17">
        <f t="shared" si="81"/>
        <v>77600</v>
      </c>
      <c r="H202" s="17">
        <v>0</v>
      </c>
      <c r="I202" s="17">
        <v>0</v>
      </c>
      <c r="J202" s="17">
        <v>0</v>
      </c>
      <c r="K202" s="17">
        <v>0</v>
      </c>
      <c r="L202" s="17">
        <v>0</v>
      </c>
      <c r="M202" s="17">
        <v>0</v>
      </c>
      <c r="N202" s="17">
        <v>0</v>
      </c>
      <c r="O202" s="17">
        <v>77600</v>
      </c>
      <c r="P202" s="17">
        <v>0</v>
      </c>
      <c r="Q202" s="17">
        <v>0</v>
      </c>
      <c r="R202" s="17">
        <v>0</v>
      </c>
      <c r="S202" s="17">
        <v>0</v>
      </c>
      <c r="T202" s="11"/>
    </row>
    <row r="203" spans="1:20" s="12" customFormat="1" ht="18" customHeight="1" x14ac:dyDescent="0.25">
      <c r="A203" s="27"/>
      <c r="B203" s="33"/>
      <c r="C203" s="33"/>
      <c r="D203" s="29"/>
      <c r="E203" s="13" t="s">
        <v>13</v>
      </c>
      <c r="F203" s="17">
        <f t="shared" si="81"/>
        <v>0</v>
      </c>
      <c r="G203" s="17">
        <f t="shared" si="81"/>
        <v>2399.1999999999998</v>
      </c>
      <c r="H203" s="17">
        <v>0</v>
      </c>
      <c r="I203" s="17">
        <v>0</v>
      </c>
      <c r="J203" s="17">
        <v>0</v>
      </c>
      <c r="K203" s="17">
        <v>0</v>
      </c>
      <c r="L203" s="17">
        <v>0</v>
      </c>
      <c r="M203" s="17">
        <v>0</v>
      </c>
      <c r="N203" s="17">
        <v>0</v>
      </c>
      <c r="O203" s="17">
        <v>2399.1999999999998</v>
      </c>
      <c r="P203" s="17">
        <v>0</v>
      </c>
      <c r="Q203" s="17">
        <v>0</v>
      </c>
      <c r="R203" s="17">
        <v>0</v>
      </c>
      <c r="S203" s="17">
        <v>0</v>
      </c>
      <c r="T203" s="11"/>
    </row>
    <row r="204" spans="1:20" s="12" customFormat="1" ht="18" customHeight="1" x14ac:dyDescent="0.25">
      <c r="A204" s="27"/>
      <c r="B204" s="33"/>
      <c r="C204" s="33"/>
      <c r="D204" s="29"/>
      <c r="E204" s="13" t="s">
        <v>14</v>
      </c>
      <c r="F204" s="17">
        <f t="shared" si="81"/>
        <v>5200</v>
      </c>
      <c r="G204" s="17">
        <f t="shared" si="81"/>
        <v>0.8</v>
      </c>
      <c r="H204" s="17">
        <v>0</v>
      </c>
      <c r="I204" s="17">
        <v>0</v>
      </c>
      <c r="J204" s="17">
        <v>0</v>
      </c>
      <c r="K204" s="17">
        <v>0</v>
      </c>
      <c r="L204" s="17">
        <v>5200</v>
      </c>
      <c r="M204" s="17">
        <v>0</v>
      </c>
      <c r="N204" s="17">
        <v>0</v>
      </c>
      <c r="O204" s="17">
        <v>0.8</v>
      </c>
      <c r="P204" s="17">
        <v>0</v>
      </c>
      <c r="Q204" s="17">
        <v>0</v>
      </c>
      <c r="R204" s="17">
        <v>0</v>
      </c>
      <c r="S204" s="17">
        <v>0</v>
      </c>
      <c r="T204" s="11"/>
    </row>
    <row r="205" spans="1:20" s="12" customFormat="1" ht="18" customHeight="1" x14ac:dyDescent="0.25">
      <c r="A205" s="27"/>
      <c r="B205" s="33"/>
      <c r="C205" s="33"/>
      <c r="D205" s="30"/>
      <c r="E205" s="13" t="s">
        <v>15</v>
      </c>
      <c r="F205" s="17">
        <f t="shared" si="81"/>
        <v>0</v>
      </c>
      <c r="G205" s="17">
        <f t="shared" si="81"/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1"/>
    </row>
    <row r="206" spans="1:20" s="12" customFormat="1" ht="18" customHeight="1" x14ac:dyDescent="0.25">
      <c r="A206" s="27" t="s">
        <v>57</v>
      </c>
      <c r="B206" s="33" t="s">
        <v>30</v>
      </c>
      <c r="C206" s="33" t="s">
        <v>111</v>
      </c>
      <c r="D206" s="27" t="s">
        <v>104</v>
      </c>
      <c r="E206" s="27"/>
      <c r="F206" s="17">
        <f t="shared" ref="F206:S206" si="82">SUM(F207:F210)</f>
        <v>856.98</v>
      </c>
      <c r="G206" s="17">
        <f t="shared" si="82"/>
        <v>16465.690000000002</v>
      </c>
      <c r="H206" s="17">
        <f t="shared" si="82"/>
        <v>856.98</v>
      </c>
      <c r="I206" s="17">
        <f t="shared" si="82"/>
        <v>0</v>
      </c>
      <c r="J206" s="17">
        <f t="shared" si="82"/>
        <v>0</v>
      </c>
      <c r="K206" s="17">
        <f t="shared" si="82"/>
        <v>16465.690000000002</v>
      </c>
      <c r="L206" s="17">
        <f t="shared" si="82"/>
        <v>0</v>
      </c>
      <c r="M206" s="17">
        <f t="shared" si="82"/>
        <v>0</v>
      </c>
      <c r="N206" s="17">
        <f t="shared" si="82"/>
        <v>0</v>
      </c>
      <c r="O206" s="17">
        <f t="shared" si="82"/>
        <v>0</v>
      </c>
      <c r="P206" s="17">
        <f t="shared" si="82"/>
        <v>0</v>
      </c>
      <c r="Q206" s="17">
        <f t="shared" si="82"/>
        <v>0</v>
      </c>
      <c r="R206" s="17">
        <f t="shared" si="82"/>
        <v>0</v>
      </c>
      <c r="S206" s="17">
        <f t="shared" si="82"/>
        <v>0</v>
      </c>
      <c r="T206" s="11"/>
    </row>
    <row r="207" spans="1:20" s="12" customFormat="1" ht="18" customHeight="1" x14ac:dyDescent="0.25">
      <c r="A207" s="27"/>
      <c r="B207" s="33"/>
      <c r="C207" s="33"/>
      <c r="D207" s="28" t="s">
        <v>11</v>
      </c>
      <c r="E207" s="13" t="s">
        <v>12</v>
      </c>
      <c r="F207" s="17">
        <f t="shared" ref="F207:G210" si="83">H207+J207+L207+N207+P207+R207</f>
        <v>0</v>
      </c>
      <c r="G207" s="17">
        <f t="shared" si="83"/>
        <v>15971.7</v>
      </c>
      <c r="H207" s="17">
        <v>0</v>
      </c>
      <c r="I207" s="17">
        <v>0</v>
      </c>
      <c r="J207" s="17">
        <v>0</v>
      </c>
      <c r="K207" s="17">
        <v>15971.7</v>
      </c>
      <c r="L207" s="17">
        <v>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11"/>
    </row>
    <row r="208" spans="1:20" s="12" customFormat="1" ht="18" customHeight="1" x14ac:dyDescent="0.25">
      <c r="A208" s="27"/>
      <c r="B208" s="33"/>
      <c r="C208" s="33"/>
      <c r="D208" s="29"/>
      <c r="E208" s="13" t="s">
        <v>13</v>
      </c>
      <c r="F208" s="17">
        <f t="shared" si="83"/>
        <v>0</v>
      </c>
      <c r="G208" s="17">
        <f t="shared" si="83"/>
        <v>493.83</v>
      </c>
      <c r="H208" s="17">
        <v>0</v>
      </c>
      <c r="I208" s="17">
        <v>0</v>
      </c>
      <c r="J208" s="17">
        <v>0</v>
      </c>
      <c r="K208" s="17">
        <v>493.83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0</v>
      </c>
      <c r="R208" s="17">
        <v>0</v>
      </c>
      <c r="S208" s="17">
        <v>0</v>
      </c>
      <c r="T208" s="11"/>
    </row>
    <row r="209" spans="1:20" s="12" customFormat="1" ht="18" customHeight="1" x14ac:dyDescent="0.25">
      <c r="A209" s="27"/>
      <c r="B209" s="33"/>
      <c r="C209" s="33"/>
      <c r="D209" s="29"/>
      <c r="E209" s="13" t="s">
        <v>14</v>
      </c>
      <c r="F209" s="17">
        <f t="shared" si="83"/>
        <v>856.98</v>
      </c>
      <c r="G209" s="17">
        <f t="shared" si="83"/>
        <v>0.16</v>
      </c>
      <c r="H209" s="17">
        <v>856.98</v>
      </c>
      <c r="I209" s="17">
        <v>0</v>
      </c>
      <c r="J209" s="17">
        <v>0</v>
      </c>
      <c r="K209" s="17">
        <v>0.16</v>
      </c>
      <c r="L209" s="17">
        <v>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11"/>
    </row>
    <row r="210" spans="1:20" s="12" customFormat="1" ht="18" customHeight="1" x14ac:dyDescent="0.25">
      <c r="A210" s="27"/>
      <c r="B210" s="33"/>
      <c r="C210" s="33"/>
      <c r="D210" s="30"/>
      <c r="E210" s="13" t="s">
        <v>15</v>
      </c>
      <c r="F210" s="17">
        <f t="shared" si="83"/>
        <v>0</v>
      </c>
      <c r="G210" s="17">
        <f t="shared" si="83"/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1"/>
    </row>
    <row r="211" spans="1:20" s="12" customFormat="1" ht="18" customHeight="1" x14ac:dyDescent="0.25">
      <c r="A211" s="26" t="s">
        <v>129</v>
      </c>
      <c r="B211" s="26"/>
      <c r="C211" s="26"/>
      <c r="D211" s="27" t="s">
        <v>104</v>
      </c>
      <c r="E211" s="27"/>
      <c r="F211" s="17">
        <f>SUM(F212:F215)</f>
        <v>1950</v>
      </c>
      <c r="G211" s="17">
        <f>SUM(G212:G215)</f>
        <v>30000</v>
      </c>
      <c r="H211" s="17">
        <f t="shared" ref="H211:S211" si="84">SUM(H216)</f>
        <v>0</v>
      </c>
      <c r="I211" s="17">
        <f t="shared" si="84"/>
        <v>0</v>
      </c>
      <c r="J211" s="17">
        <f t="shared" si="84"/>
        <v>0</v>
      </c>
      <c r="K211" s="17">
        <f t="shared" si="84"/>
        <v>0</v>
      </c>
      <c r="L211" s="17">
        <f t="shared" si="84"/>
        <v>0</v>
      </c>
      <c r="M211" s="17">
        <f t="shared" si="84"/>
        <v>0</v>
      </c>
      <c r="N211" s="17">
        <f t="shared" si="84"/>
        <v>1950</v>
      </c>
      <c r="O211" s="17">
        <f t="shared" si="84"/>
        <v>0</v>
      </c>
      <c r="P211" s="17">
        <f t="shared" si="84"/>
        <v>0</v>
      </c>
      <c r="Q211" s="17">
        <f t="shared" si="84"/>
        <v>30000</v>
      </c>
      <c r="R211" s="17">
        <f t="shared" si="84"/>
        <v>0</v>
      </c>
      <c r="S211" s="17">
        <f t="shared" si="84"/>
        <v>0</v>
      </c>
      <c r="T211" s="11"/>
    </row>
    <row r="212" spans="1:20" s="12" customFormat="1" ht="18" customHeight="1" x14ac:dyDescent="0.25">
      <c r="A212" s="26"/>
      <c r="B212" s="26"/>
      <c r="C212" s="26"/>
      <c r="D212" s="28" t="s">
        <v>11</v>
      </c>
      <c r="E212" s="13" t="s">
        <v>12</v>
      </c>
      <c r="F212" s="17">
        <f t="shared" ref="F212:G215" si="85">H212+J212+L212+N212+P212+R212</f>
        <v>0</v>
      </c>
      <c r="G212" s="17">
        <f t="shared" si="85"/>
        <v>29100</v>
      </c>
      <c r="H212" s="17">
        <f t="shared" ref="H212:S215" si="86">SUM(H217)</f>
        <v>0</v>
      </c>
      <c r="I212" s="17">
        <f t="shared" si="86"/>
        <v>0</v>
      </c>
      <c r="J212" s="17">
        <f t="shared" si="86"/>
        <v>0</v>
      </c>
      <c r="K212" s="17">
        <f t="shared" si="86"/>
        <v>0</v>
      </c>
      <c r="L212" s="17">
        <f t="shared" si="86"/>
        <v>0</v>
      </c>
      <c r="M212" s="17">
        <f t="shared" si="86"/>
        <v>0</v>
      </c>
      <c r="N212" s="17">
        <f t="shared" si="86"/>
        <v>0</v>
      </c>
      <c r="O212" s="17">
        <f t="shared" si="86"/>
        <v>0</v>
      </c>
      <c r="P212" s="17">
        <f t="shared" si="86"/>
        <v>0</v>
      </c>
      <c r="Q212" s="17">
        <f t="shared" si="86"/>
        <v>29100</v>
      </c>
      <c r="R212" s="17">
        <f t="shared" si="86"/>
        <v>0</v>
      </c>
      <c r="S212" s="17">
        <f t="shared" si="86"/>
        <v>0</v>
      </c>
      <c r="T212" s="11"/>
    </row>
    <row r="213" spans="1:20" s="12" customFormat="1" ht="18" customHeight="1" x14ac:dyDescent="0.25">
      <c r="A213" s="26"/>
      <c r="B213" s="26"/>
      <c r="C213" s="26"/>
      <c r="D213" s="29"/>
      <c r="E213" s="13" t="s">
        <v>13</v>
      </c>
      <c r="F213" s="17">
        <f t="shared" si="85"/>
        <v>0</v>
      </c>
      <c r="G213" s="17">
        <f t="shared" si="85"/>
        <v>899.7</v>
      </c>
      <c r="H213" s="17">
        <f t="shared" si="86"/>
        <v>0</v>
      </c>
      <c r="I213" s="17">
        <f t="shared" si="86"/>
        <v>0</v>
      </c>
      <c r="J213" s="17">
        <f t="shared" si="86"/>
        <v>0</v>
      </c>
      <c r="K213" s="17">
        <f t="shared" si="86"/>
        <v>0</v>
      </c>
      <c r="L213" s="17">
        <f t="shared" si="86"/>
        <v>0</v>
      </c>
      <c r="M213" s="17">
        <f t="shared" si="86"/>
        <v>0</v>
      </c>
      <c r="N213" s="17">
        <f t="shared" si="86"/>
        <v>0</v>
      </c>
      <c r="O213" s="17">
        <f t="shared" si="86"/>
        <v>0</v>
      </c>
      <c r="P213" s="17">
        <f t="shared" si="86"/>
        <v>0</v>
      </c>
      <c r="Q213" s="17">
        <f t="shared" si="86"/>
        <v>899.7</v>
      </c>
      <c r="R213" s="17">
        <f t="shared" si="86"/>
        <v>0</v>
      </c>
      <c r="S213" s="17">
        <f t="shared" si="86"/>
        <v>0</v>
      </c>
      <c r="T213" s="11"/>
    </row>
    <row r="214" spans="1:20" s="12" customFormat="1" ht="18" customHeight="1" x14ac:dyDescent="0.25">
      <c r="A214" s="26"/>
      <c r="B214" s="26"/>
      <c r="C214" s="26"/>
      <c r="D214" s="29"/>
      <c r="E214" s="13" t="s">
        <v>14</v>
      </c>
      <c r="F214" s="17">
        <f t="shared" si="85"/>
        <v>1950</v>
      </c>
      <c r="G214" s="17">
        <f t="shared" si="85"/>
        <v>0.3</v>
      </c>
      <c r="H214" s="17">
        <f t="shared" si="86"/>
        <v>0</v>
      </c>
      <c r="I214" s="17">
        <f t="shared" si="86"/>
        <v>0</v>
      </c>
      <c r="J214" s="17">
        <f t="shared" si="86"/>
        <v>0</v>
      </c>
      <c r="K214" s="17">
        <f t="shared" si="86"/>
        <v>0</v>
      </c>
      <c r="L214" s="17">
        <f t="shared" si="86"/>
        <v>0</v>
      </c>
      <c r="M214" s="17">
        <f t="shared" si="86"/>
        <v>0</v>
      </c>
      <c r="N214" s="17">
        <f t="shared" si="86"/>
        <v>1950</v>
      </c>
      <c r="O214" s="17">
        <f t="shared" si="86"/>
        <v>0</v>
      </c>
      <c r="P214" s="17">
        <f t="shared" si="86"/>
        <v>0</v>
      </c>
      <c r="Q214" s="17">
        <f t="shared" si="86"/>
        <v>0.3</v>
      </c>
      <c r="R214" s="17">
        <f t="shared" si="86"/>
        <v>0</v>
      </c>
      <c r="S214" s="17">
        <f t="shared" si="86"/>
        <v>0</v>
      </c>
      <c r="T214" s="11"/>
    </row>
    <row r="215" spans="1:20" s="12" customFormat="1" ht="18" customHeight="1" x14ac:dyDescent="0.25">
      <c r="A215" s="26"/>
      <c r="B215" s="26"/>
      <c r="C215" s="26"/>
      <c r="D215" s="30"/>
      <c r="E215" s="13" t="s">
        <v>15</v>
      </c>
      <c r="F215" s="17">
        <f t="shared" si="85"/>
        <v>0</v>
      </c>
      <c r="G215" s="17">
        <f t="shared" si="85"/>
        <v>0</v>
      </c>
      <c r="H215" s="17">
        <f t="shared" si="86"/>
        <v>0</v>
      </c>
      <c r="I215" s="17">
        <f t="shared" si="86"/>
        <v>0</v>
      </c>
      <c r="J215" s="17">
        <f t="shared" si="86"/>
        <v>0</v>
      </c>
      <c r="K215" s="17">
        <f t="shared" si="86"/>
        <v>0</v>
      </c>
      <c r="L215" s="17">
        <f t="shared" si="86"/>
        <v>0</v>
      </c>
      <c r="M215" s="17">
        <f t="shared" si="86"/>
        <v>0</v>
      </c>
      <c r="N215" s="17">
        <f t="shared" si="86"/>
        <v>0</v>
      </c>
      <c r="O215" s="17">
        <f t="shared" si="86"/>
        <v>0</v>
      </c>
      <c r="P215" s="17">
        <f t="shared" si="86"/>
        <v>0</v>
      </c>
      <c r="Q215" s="17">
        <f t="shared" si="86"/>
        <v>0</v>
      </c>
      <c r="R215" s="17">
        <f t="shared" si="86"/>
        <v>0</v>
      </c>
      <c r="S215" s="17">
        <f t="shared" si="86"/>
        <v>0</v>
      </c>
      <c r="T215" s="11"/>
    </row>
    <row r="216" spans="1:20" s="12" customFormat="1" ht="18" customHeight="1" x14ac:dyDescent="0.25">
      <c r="A216" s="27" t="s">
        <v>56</v>
      </c>
      <c r="B216" s="33" t="s">
        <v>32</v>
      </c>
      <c r="C216" s="33" t="s">
        <v>112</v>
      </c>
      <c r="D216" s="27" t="s">
        <v>104</v>
      </c>
      <c r="E216" s="27"/>
      <c r="F216" s="17">
        <f t="shared" ref="F216:S216" si="87">SUM(F217:F220)</f>
        <v>1950</v>
      </c>
      <c r="G216" s="17">
        <f t="shared" si="87"/>
        <v>30000</v>
      </c>
      <c r="H216" s="17">
        <f t="shared" si="87"/>
        <v>0</v>
      </c>
      <c r="I216" s="17">
        <f t="shared" si="87"/>
        <v>0</v>
      </c>
      <c r="J216" s="17">
        <f t="shared" si="87"/>
        <v>0</v>
      </c>
      <c r="K216" s="17">
        <f t="shared" si="87"/>
        <v>0</v>
      </c>
      <c r="L216" s="17">
        <f t="shared" si="87"/>
        <v>0</v>
      </c>
      <c r="M216" s="17">
        <f t="shared" si="87"/>
        <v>0</v>
      </c>
      <c r="N216" s="17">
        <f t="shared" si="87"/>
        <v>1950</v>
      </c>
      <c r="O216" s="17">
        <f t="shared" si="87"/>
        <v>0</v>
      </c>
      <c r="P216" s="17">
        <f t="shared" si="87"/>
        <v>0</v>
      </c>
      <c r="Q216" s="17">
        <f t="shared" si="87"/>
        <v>30000</v>
      </c>
      <c r="R216" s="17">
        <f t="shared" si="87"/>
        <v>0</v>
      </c>
      <c r="S216" s="17">
        <f t="shared" si="87"/>
        <v>0</v>
      </c>
      <c r="T216" s="11"/>
    </row>
    <row r="217" spans="1:20" s="12" customFormat="1" ht="18" customHeight="1" x14ac:dyDescent="0.25">
      <c r="A217" s="27"/>
      <c r="B217" s="33"/>
      <c r="C217" s="33"/>
      <c r="D217" s="28" t="s">
        <v>11</v>
      </c>
      <c r="E217" s="13" t="s">
        <v>12</v>
      </c>
      <c r="F217" s="17">
        <f t="shared" ref="F217:G220" si="88">H217+J217+L217+N217+P217+R217</f>
        <v>0</v>
      </c>
      <c r="G217" s="17">
        <f t="shared" si="88"/>
        <v>29100</v>
      </c>
      <c r="H217" s="17">
        <v>0</v>
      </c>
      <c r="I217" s="17">
        <v>0</v>
      </c>
      <c r="J217" s="17">
        <v>0</v>
      </c>
      <c r="K217" s="17">
        <v>0</v>
      </c>
      <c r="L217" s="17">
        <v>0</v>
      </c>
      <c r="M217" s="17">
        <v>0</v>
      </c>
      <c r="N217" s="17">
        <v>0</v>
      </c>
      <c r="O217" s="17">
        <v>0</v>
      </c>
      <c r="P217" s="17">
        <v>0</v>
      </c>
      <c r="Q217" s="17">
        <v>29100</v>
      </c>
      <c r="R217" s="17">
        <v>0</v>
      </c>
      <c r="S217" s="17">
        <v>0</v>
      </c>
      <c r="T217" s="11"/>
    </row>
    <row r="218" spans="1:20" s="12" customFormat="1" ht="18" customHeight="1" x14ac:dyDescent="0.25">
      <c r="A218" s="27"/>
      <c r="B218" s="33"/>
      <c r="C218" s="33"/>
      <c r="D218" s="29"/>
      <c r="E218" s="13" t="s">
        <v>13</v>
      </c>
      <c r="F218" s="17">
        <f t="shared" si="88"/>
        <v>0</v>
      </c>
      <c r="G218" s="17">
        <f t="shared" si="88"/>
        <v>899.7</v>
      </c>
      <c r="H218" s="17">
        <v>0</v>
      </c>
      <c r="I218" s="17">
        <v>0</v>
      </c>
      <c r="J218" s="17">
        <v>0</v>
      </c>
      <c r="K218" s="17">
        <v>0</v>
      </c>
      <c r="L218" s="17">
        <v>0</v>
      </c>
      <c r="M218" s="17">
        <v>0</v>
      </c>
      <c r="N218" s="17">
        <v>0</v>
      </c>
      <c r="O218" s="17">
        <v>0</v>
      </c>
      <c r="P218" s="17">
        <v>0</v>
      </c>
      <c r="Q218" s="17">
        <v>899.7</v>
      </c>
      <c r="R218" s="17">
        <v>0</v>
      </c>
      <c r="S218" s="17">
        <v>0</v>
      </c>
      <c r="T218" s="11"/>
    </row>
    <row r="219" spans="1:20" s="12" customFormat="1" ht="18" customHeight="1" x14ac:dyDescent="0.25">
      <c r="A219" s="27"/>
      <c r="B219" s="33"/>
      <c r="C219" s="33"/>
      <c r="D219" s="29"/>
      <c r="E219" s="13" t="s">
        <v>14</v>
      </c>
      <c r="F219" s="17">
        <f t="shared" si="88"/>
        <v>1950</v>
      </c>
      <c r="G219" s="17">
        <f t="shared" si="88"/>
        <v>0.3</v>
      </c>
      <c r="H219" s="17">
        <v>0</v>
      </c>
      <c r="I219" s="17">
        <v>0</v>
      </c>
      <c r="J219" s="17">
        <v>0</v>
      </c>
      <c r="K219" s="17">
        <v>0</v>
      </c>
      <c r="L219" s="17">
        <v>0</v>
      </c>
      <c r="M219" s="17">
        <v>0</v>
      </c>
      <c r="N219" s="17">
        <v>1950</v>
      </c>
      <c r="O219" s="17">
        <v>0</v>
      </c>
      <c r="P219" s="17">
        <v>0</v>
      </c>
      <c r="Q219" s="17">
        <v>0.3</v>
      </c>
      <c r="R219" s="17">
        <v>0</v>
      </c>
      <c r="S219" s="17">
        <v>0</v>
      </c>
      <c r="T219" s="11"/>
    </row>
    <row r="220" spans="1:20" s="12" customFormat="1" ht="18" customHeight="1" x14ac:dyDescent="0.25">
      <c r="A220" s="27"/>
      <c r="B220" s="33"/>
      <c r="C220" s="33"/>
      <c r="D220" s="30"/>
      <c r="E220" s="13" t="s">
        <v>15</v>
      </c>
      <c r="F220" s="17">
        <f t="shared" si="88"/>
        <v>0</v>
      </c>
      <c r="G220" s="17">
        <f t="shared" si="88"/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1"/>
    </row>
    <row r="221" spans="1:20" s="12" customFormat="1" ht="18" customHeight="1" x14ac:dyDescent="0.25">
      <c r="A221" s="26" t="s">
        <v>130</v>
      </c>
      <c r="B221" s="26"/>
      <c r="C221" s="26"/>
      <c r="D221" s="27" t="s">
        <v>104</v>
      </c>
      <c r="E221" s="27"/>
      <c r="F221" s="17">
        <f>SUM(F222:F225)</f>
        <v>2275</v>
      </c>
      <c r="G221" s="17">
        <f>SUM(G222:G225)</f>
        <v>95159.953999999998</v>
      </c>
      <c r="H221" s="17">
        <f t="shared" ref="H221:S225" si="89">SUM(H226,H231,H236)</f>
        <v>0</v>
      </c>
      <c r="I221" s="17">
        <f t="shared" si="89"/>
        <v>55771.474249999999</v>
      </c>
      <c r="J221" s="17">
        <f t="shared" si="89"/>
        <v>0</v>
      </c>
      <c r="K221" s="17">
        <f t="shared" si="89"/>
        <v>4388.4797500000004</v>
      </c>
      <c r="L221" s="17">
        <f t="shared" si="89"/>
        <v>975</v>
      </c>
      <c r="M221" s="17">
        <f t="shared" si="89"/>
        <v>0</v>
      </c>
      <c r="N221" s="17">
        <f t="shared" si="89"/>
        <v>1300</v>
      </c>
      <c r="O221" s="17">
        <f t="shared" si="89"/>
        <v>15000</v>
      </c>
      <c r="P221" s="17">
        <f t="shared" si="89"/>
        <v>0</v>
      </c>
      <c r="Q221" s="17">
        <f t="shared" si="89"/>
        <v>20000</v>
      </c>
      <c r="R221" s="17">
        <f t="shared" si="89"/>
        <v>0</v>
      </c>
      <c r="S221" s="17">
        <f t="shared" si="89"/>
        <v>0</v>
      </c>
      <c r="T221" s="11"/>
    </row>
    <row r="222" spans="1:20" s="12" customFormat="1" ht="18" customHeight="1" x14ac:dyDescent="0.25">
      <c r="A222" s="26"/>
      <c r="B222" s="26"/>
      <c r="C222" s="26"/>
      <c r="D222" s="28" t="s">
        <v>11</v>
      </c>
      <c r="E222" s="13" t="s">
        <v>12</v>
      </c>
      <c r="F222" s="17">
        <f t="shared" ref="F222:G225" si="90">H222+J222+L222+N222+P222+R222</f>
        <v>0</v>
      </c>
      <c r="G222" s="17">
        <f t="shared" si="90"/>
        <v>92241.287639999995</v>
      </c>
      <c r="H222" s="17">
        <f t="shared" si="89"/>
        <v>0</v>
      </c>
      <c r="I222" s="17">
        <f t="shared" si="89"/>
        <v>54098.487639999999</v>
      </c>
      <c r="J222" s="17">
        <f t="shared" si="89"/>
        <v>0</v>
      </c>
      <c r="K222" s="17">
        <f t="shared" si="89"/>
        <v>4256.8</v>
      </c>
      <c r="L222" s="17">
        <f t="shared" si="89"/>
        <v>0</v>
      </c>
      <c r="M222" s="17">
        <f t="shared" si="89"/>
        <v>0</v>
      </c>
      <c r="N222" s="17">
        <f t="shared" si="89"/>
        <v>0</v>
      </c>
      <c r="O222" s="17">
        <f t="shared" si="89"/>
        <v>14550</v>
      </c>
      <c r="P222" s="17">
        <f t="shared" si="89"/>
        <v>0</v>
      </c>
      <c r="Q222" s="17">
        <f t="shared" si="89"/>
        <v>19336</v>
      </c>
      <c r="R222" s="17">
        <f t="shared" si="89"/>
        <v>0</v>
      </c>
      <c r="S222" s="17">
        <f t="shared" si="89"/>
        <v>0</v>
      </c>
      <c r="T222" s="11"/>
    </row>
    <row r="223" spans="1:20" s="12" customFormat="1" ht="18" customHeight="1" x14ac:dyDescent="0.25">
      <c r="A223" s="26"/>
      <c r="B223" s="26"/>
      <c r="C223" s="26"/>
      <c r="D223" s="29"/>
      <c r="E223" s="13" t="s">
        <v>13</v>
      </c>
      <c r="F223" s="17">
        <f t="shared" si="90"/>
        <v>0</v>
      </c>
      <c r="G223" s="17">
        <f t="shared" si="90"/>
        <v>2917.6583900000005</v>
      </c>
      <c r="H223" s="17">
        <f t="shared" si="89"/>
        <v>0</v>
      </c>
      <c r="I223" s="17">
        <f t="shared" si="89"/>
        <v>1672.42839</v>
      </c>
      <c r="J223" s="17">
        <f t="shared" si="89"/>
        <v>0</v>
      </c>
      <c r="K223" s="17">
        <f t="shared" si="89"/>
        <v>131.63</v>
      </c>
      <c r="L223" s="17">
        <f t="shared" si="89"/>
        <v>0</v>
      </c>
      <c r="M223" s="17">
        <f t="shared" si="89"/>
        <v>0</v>
      </c>
      <c r="N223" s="17">
        <f t="shared" si="89"/>
        <v>0</v>
      </c>
      <c r="O223" s="17">
        <f t="shared" si="89"/>
        <v>449.8</v>
      </c>
      <c r="P223" s="17">
        <f t="shared" si="89"/>
        <v>0</v>
      </c>
      <c r="Q223" s="17">
        <f t="shared" si="89"/>
        <v>663.8</v>
      </c>
      <c r="R223" s="17">
        <f t="shared" si="89"/>
        <v>0</v>
      </c>
      <c r="S223" s="17">
        <f t="shared" si="89"/>
        <v>0</v>
      </c>
      <c r="T223" s="11"/>
    </row>
    <row r="224" spans="1:20" s="12" customFormat="1" ht="18" customHeight="1" x14ac:dyDescent="0.25">
      <c r="A224" s="26"/>
      <c r="B224" s="26"/>
      <c r="C224" s="26"/>
      <c r="D224" s="29"/>
      <c r="E224" s="13" t="s">
        <v>14</v>
      </c>
      <c r="F224" s="17">
        <f t="shared" si="90"/>
        <v>2275</v>
      </c>
      <c r="G224" s="17">
        <f t="shared" si="90"/>
        <v>1.00797</v>
      </c>
      <c r="H224" s="17">
        <f t="shared" si="89"/>
        <v>0</v>
      </c>
      <c r="I224" s="17">
        <f t="shared" si="89"/>
        <v>0.55822000000000005</v>
      </c>
      <c r="J224" s="17">
        <f t="shared" si="89"/>
        <v>0</v>
      </c>
      <c r="K224" s="17">
        <f t="shared" si="89"/>
        <v>4.9750000000000003E-2</v>
      </c>
      <c r="L224" s="17">
        <f t="shared" si="89"/>
        <v>975</v>
      </c>
      <c r="M224" s="17">
        <f t="shared" si="89"/>
        <v>0</v>
      </c>
      <c r="N224" s="17">
        <f t="shared" si="89"/>
        <v>1300</v>
      </c>
      <c r="O224" s="17">
        <f t="shared" si="89"/>
        <v>0.2</v>
      </c>
      <c r="P224" s="17">
        <f t="shared" si="89"/>
        <v>0</v>
      </c>
      <c r="Q224" s="17">
        <f t="shared" si="89"/>
        <v>0.2</v>
      </c>
      <c r="R224" s="17">
        <f t="shared" si="89"/>
        <v>0</v>
      </c>
      <c r="S224" s="17">
        <f t="shared" si="89"/>
        <v>0</v>
      </c>
      <c r="T224" s="11"/>
    </row>
    <row r="225" spans="1:20" s="12" customFormat="1" ht="18" customHeight="1" x14ac:dyDescent="0.25">
      <c r="A225" s="26"/>
      <c r="B225" s="26"/>
      <c r="C225" s="26"/>
      <c r="D225" s="30"/>
      <c r="E225" s="13" t="s">
        <v>15</v>
      </c>
      <c r="F225" s="17">
        <f t="shared" si="90"/>
        <v>0</v>
      </c>
      <c r="G225" s="17">
        <f t="shared" si="90"/>
        <v>0</v>
      </c>
      <c r="H225" s="17">
        <f t="shared" si="89"/>
        <v>0</v>
      </c>
      <c r="I225" s="17">
        <f t="shared" si="89"/>
        <v>0</v>
      </c>
      <c r="J225" s="17">
        <f t="shared" si="89"/>
        <v>0</v>
      </c>
      <c r="K225" s="17">
        <f t="shared" si="89"/>
        <v>0</v>
      </c>
      <c r="L225" s="17">
        <f t="shared" si="89"/>
        <v>0</v>
      </c>
      <c r="M225" s="17">
        <f t="shared" si="89"/>
        <v>0</v>
      </c>
      <c r="N225" s="17">
        <f t="shared" si="89"/>
        <v>0</v>
      </c>
      <c r="O225" s="17">
        <f t="shared" si="89"/>
        <v>0</v>
      </c>
      <c r="P225" s="17">
        <f t="shared" si="89"/>
        <v>0</v>
      </c>
      <c r="Q225" s="17">
        <f t="shared" si="89"/>
        <v>0</v>
      </c>
      <c r="R225" s="17">
        <f t="shared" si="89"/>
        <v>0</v>
      </c>
      <c r="S225" s="17">
        <f t="shared" si="89"/>
        <v>0</v>
      </c>
      <c r="T225" s="11"/>
    </row>
    <row r="226" spans="1:20" s="12" customFormat="1" ht="18" customHeight="1" x14ac:dyDescent="0.25">
      <c r="A226" s="27" t="s">
        <v>56</v>
      </c>
      <c r="B226" s="33" t="s">
        <v>33</v>
      </c>
      <c r="C226" s="33" t="s">
        <v>34</v>
      </c>
      <c r="D226" s="27" t="s">
        <v>104</v>
      </c>
      <c r="E226" s="27"/>
      <c r="F226" s="17">
        <f t="shared" ref="F226:S226" si="91">SUM(F227:F230)</f>
        <v>1300</v>
      </c>
      <c r="G226" s="17">
        <f t="shared" si="91"/>
        <v>20000</v>
      </c>
      <c r="H226" s="17">
        <f t="shared" si="91"/>
        <v>0</v>
      </c>
      <c r="I226" s="17">
        <f t="shared" si="91"/>
        <v>0</v>
      </c>
      <c r="J226" s="17">
        <f t="shared" si="91"/>
        <v>0</v>
      </c>
      <c r="K226" s="17">
        <f t="shared" si="91"/>
        <v>0</v>
      </c>
      <c r="L226" s="17">
        <f t="shared" si="91"/>
        <v>0</v>
      </c>
      <c r="M226" s="17">
        <f t="shared" si="91"/>
        <v>0</v>
      </c>
      <c r="N226" s="17">
        <f t="shared" si="91"/>
        <v>1300</v>
      </c>
      <c r="O226" s="17">
        <f t="shared" si="91"/>
        <v>0</v>
      </c>
      <c r="P226" s="17">
        <f t="shared" si="91"/>
        <v>0</v>
      </c>
      <c r="Q226" s="17">
        <f t="shared" si="91"/>
        <v>20000</v>
      </c>
      <c r="R226" s="17">
        <f t="shared" si="91"/>
        <v>0</v>
      </c>
      <c r="S226" s="17">
        <f t="shared" si="91"/>
        <v>0</v>
      </c>
      <c r="T226" s="11"/>
    </row>
    <row r="227" spans="1:20" s="12" customFormat="1" ht="18" customHeight="1" x14ac:dyDescent="0.25">
      <c r="A227" s="27"/>
      <c r="B227" s="33"/>
      <c r="C227" s="33"/>
      <c r="D227" s="28" t="s">
        <v>11</v>
      </c>
      <c r="E227" s="13" t="s">
        <v>12</v>
      </c>
      <c r="F227" s="17">
        <f t="shared" ref="F227:G230" si="92">H227+J227+L227+N227+P227+R227</f>
        <v>0</v>
      </c>
      <c r="G227" s="17">
        <f t="shared" si="92"/>
        <v>19336</v>
      </c>
      <c r="H227" s="17">
        <v>0</v>
      </c>
      <c r="I227" s="17">
        <v>0</v>
      </c>
      <c r="J227" s="17">
        <v>0</v>
      </c>
      <c r="K227" s="17">
        <v>0</v>
      </c>
      <c r="L227" s="17">
        <v>0</v>
      </c>
      <c r="M227" s="17">
        <v>0</v>
      </c>
      <c r="N227" s="17">
        <v>0</v>
      </c>
      <c r="O227" s="17">
        <v>0</v>
      </c>
      <c r="P227" s="17">
        <v>0</v>
      </c>
      <c r="Q227" s="17">
        <v>19336</v>
      </c>
      <c r="R227" s="17">
        <v>0</v>
      </c>
      <c r="S227" s="17">
        <v>0</v>
      </c>
      <c r="T227" s="11"/>
    </row>
    <row r="228" spans="1:20" s="12" customFormat="1" ht="18" customHeight="1" x14ac:dyDescent="0.25">
      <c r="A228" s="27"/>
      <c r="B228" s="33"/>
      <c r="C228" s="33"/>
      <c r="D228" s="29"/>
      <c r="E228" s="13" t="s">
        <v>13</v>
      </c>
      <c r="F228" s="17">
        <f t="shared" si="92"/>
        <v>0</v>
      </c>
      <c r="G228" s="17">
        <f t="shared" si="92"/>
        <v>663.8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</v>
      </c>
      <c r="N228" s="17">
        <v>0</v>
      </c>
      <c r="O228" s="17">
        <v>0</v>
      </c>
      <c r="P228" s="17">
        <v>0</v>
      </c>
      <c r="Q228" s="17">
        <v>663.8</v>
      </c>
      <c r="R228" s="17">
        <v>0</v>
      </c>
      <c r="S228" s="17">
        <v>0</v>
      </c>
      <c r="T228" s="11"/>
    </row>
    <row r="229" spans="1:20" s="12" customFormat="1" ht="18" customHeight="1" x14ac:dyDescent="0.25">
      <c r="A229" s="27"/>
      <c r="B229" s="33"/>
      <c r="C229" s="33"/>
      <c r="D229" s="29"/>
      <c r="E229" s="13" t="s">
        <v>14</v>
      </c>
      <c r="F229" s="17">
        <f t="shared" si="92"/>
        <v>1300</v>
      </c>
      <c r="G229" s="17">
        <f t="shared" si="92"/>
        <v>0.2</v>
      </c>
      <c r="H229" s="17">
        <v>0</v>
      </c>
      <c r="I229" s="17">
        <v>0</v>
      </c>
      <c r="J229" s="17">
        <v>0</v>
      </c>
      <c r="K229" s="17">
        <v>0</v>
      </c>
      <c r="L229" s="17">
        <v>0</v>
      </c>
      <c r="M229" s="17">
        <v>0</v>
      </c>
      <c r="N229" s="17">
        <v>1300</v>
      </c>
      <c r="O229" s="17">
        <v>0</v>
      </c>
      <c r="P229" s="17">
        <v>0</v>
      </c>
      <c r="Q229" s="17">
        <v>0.2</v>
      </c>
      <c r="R229" s="17">
        <v>0</v>
      </c>
      <c r="S229" s="17">
        <v>0</v>
      </c>
      <c r="T229" s="11"/>
    </row>
    <row r="230" spans="1:20" s="12" customFormat="1" ht="18" customHeight="1" x14ac:dyDescent="0.25">
      <c r="A230" s="27"/>
      <c r="B230" s="33"/>
      <c r="C230" s="33"/>
      <c r="D230" s="30"/>
      <c r="E230" s="13" t="s">
        <v>15</v>
      </c>
      <c r="F230" s="17">
        <f t="shared" si="92"/>
        <v>0</v>
      </c>
      <c r="G230" s="17">
        <f t="shared" si="92"/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1"/>
    </row>
    <row r="231" spans="1:20" s="12" customFormat="1" ht="18" customHeight="1" x14ac:dyDescent="0.25">
      <c r="A231" s="27" t="s">
        <v>57</v>
      </c>
      <c r="B231" s="33" t="s">
        <v>33</v>
      </c>
      <c r="C231" s="33" t="s">
        <v>113</v>
      </c>
      <c r="D231" s="27" t="s">
        <v>104</v>
      </c>
      <c r="E231" s="27"/>
      <c r="F231" s="17">
        <f t="shared" ref="F231:S231" si="93">SUM(F232:F235)</f>
        <v>0</v>
      </c>
      <c r="G231" s="17">
        <f t="shared" si="93"/>
        <v>60159.953999999998</v>
      </c>
      <c r="H231" s="17">
        <f t="shared" si="93"/>
        <v>0</v>
      </c>
      <c r="I231" s="17">
        <f t="shared" si="93"/>
        <v>55771.474249999999</v>
      </c>
      <c r="J231" s="17">
        <f t="shared" si="93"/>
        <v>0</v>
      </c>
      <c r="K231" s="17">
        <f t="shared" si="93"/>
        <v>4388.4797500000004</v>
      </c>
      <c r="L231" s="17">
        <f t="shared" si="93"/>
        <v>0</v>
      </c>
      <c r="M231" s="17">
        <f t="shared" si="93"/>
        <v>0</v>
      </c>
      <c r="N231" s="17">
        <f t="shared" si="93"/>
        <v>0</v>
      </c>
      <c r="O231" s="17">
        <f t="shared" si="93"/>
        <v>0</v>
      </c>
      <c r="P231" s="17">
        <f t="shared" si="93"/>
        <v>0</v>
      </c>
      <c r="Q231" s="17">
        <f t="shared" si="93"/>
        <v>0</v>
      </c>
      <c r="R231" s="17">
        <f t="shared" si="93"/>
        <v>0</v>
      </c>
      <c r="S231" s="17">
        <f t="shared" si="93"/>
        <v>0</v>
      </c>
      <c r="T231" s="11"/>
    </row>
    <row r="232" spans="1:20" s="12" customFormat="1" ht="18" customHeight="1" x14ac:dyDescent="0.25">
      <c r="A232" s="27"/>
      <c r="B232" s="33"/>
      <c r="C232" s="33"/>
      <c r="D232" s="28" t="s">
        <v>11</v>
      </c>
      <c r="E232" s="13" t="s">
        <v>12</v>
      </c>
      <c r="F232" s="17">
        <f t="shared" ref="F232:G235" si="94">H232+J232+L232+N232+P232+R232</f>
        <v>0</v>
      </c>
      <c r="G232" s="17">
        <f t="shared" si="94"/>
        <v>58355.287640000002</v>
      </c>
      <c r="H232" s="17">
        <v>0</v>
      </c>
      <c r="I232" s="17">
        <v>54098.487639999999</v>
      </c>
      <c r="J232" s="17">
        <v>0</v>
      </c>
      <c r="K232" s="17">
        <v>4256.8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1"/>
    </row>
    <row r="233" spans="1:20" s="12" customFormat="1" ht="18" customHeight="1" x14ac:dyDescent="0.25">
      <c r="A233" s="27"/>
      <c r="B233" s="33"/>
      <c r="C233" s="33"/>
      <c r="D233" s="29"/>
      <c r="E233" s="13" t="s">
        <v>13</v>
      </c>
      <c r="F233" s="17">
        <f t="shared" si="94"/>
        <v>0</v>
      </c>
      <c r="G233" s="17">
        <f t="shared" si="94"/>
        <v>1804.0583900000001</v>
      </c>
      <c r="H233" s="17">
        <v>0</v>
      </c>
      <c r="I233" s="17">
        <v>1672.42839</v>
      </c>
      <c r="J233" s="17">
        <v>0</v>
      </c>
      <c r="K233" s="17">
        <v>131.63</v>
      </c>
      <c r="L233" s="17">
        <v>0</v>
      </c>
      <c r="M233" s="17">
        <v>0</v>
      </c>
      <c r="N233" s="17">
        <v>0</v>
      </c>
      <c r="O233" s="17">
        <v>0</v>
      </c>
      <c r="P233" s="17">
        <v>0</v>
      </c>
      <c r="Q233" s="17">
        <v>0</v>
      </c>
      <c r="R233" s="17">
        <v>0</v>
      </c>
      <c r="S233" s="17">
        <v>0</v>
      </c>
      <c r="T233" s="11"/>
    </row>
    <row r="234" spans="1:20" s="12" customFormat="1" ht="18" customHeight="1" x14ac:dyDescent="0.25">
      <c r="A234" s="27"/>
      <c r="B234" s="33"/>
      <c r="C234" s="33"/>
      <c r="D234" s="29"/>
      <c r="E234" s="13" t="s">
        <v>14</v>
      </c>
      <c r="F234" s="17">
        <f t="shared" si="94"/>
        <v>0</v>
      </c>
      <c r="G234" s="17">
        <f t="shared" si="94"/>
        <v>0.60797000000000001</v>
      </c>
      <c r="H234" s="17">
        <v>0</v>
      </c>
      <c r="I234" s="17">
        <v>0.55822000000000005</v>
      </c>
      <c r="J234" s="17">
        <v>0</v>
      </c>
      <c r="K234" s="17">
        <v>4.9750000000000003E-2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0</v>
      </c>
      <c r="T234" s="11"/>
    </row>
    <row r="235" spans="1:20" s="12" customFormat="1" ht="18" customHeight="1" x14ac:dyDescent="0.25">
      <c r="A235" s="27"/>
      <c r="B235" s="33"/>
      <c r="C235" s="33"/>
      <c r="D235" s="30"/>
      <c r="E235" s="13" t="s">
        <v>15</v>
      </c>
      <c r="F235" s="17">
        <f t="shared" si="94"/>
        <v>0</v>
      </c>
      <c r="G235" s="17">
        <f t="shared" si="94"/>
        <v>0</v>
      </c>
      <c r="H235" s="17">
        <v>0</v>
      </c>
      <c r="I235" s="17">
        <v>0</v>
      </c>
      <c r="J235" s="17">
        <v>0</v>
      </c>
      <c r="K235" s="17">
        <v>0</v>
      </c>
      <c r="L235" s="17">
        <v>0</v>
      </c>
      <c r="M235" s="17">
        <v>0</v>
      </c>
      <c r="N235" s="17">
        <v>0</v>
      </c>
      <c r="O235" s="17">
        <v>0</v>
      </c>
      <c r="P235" s="17">
        <v>0</v>
      </c>
      <c r="Q235" s="17">
        <v>0</v>
      </c>
      <c r="R235" s="17">
        <v>0</v>
      </c>
      <c r="S235" s="17">
        <v>0</v>
      </c>
      <c r="T235" s="11"/>
    </row>
    <row r="236" spans="1:20" s="12" customFormat="1" ht="18" customHeight="1" x14ac:dyDescent="0.25">
      <c r="A236" s="27" t="s">
        <v>58</v>
      </c>
      <c r="B236" s="33" t="s">
        <v>33</v>
      </c>
      <c r="C236" s="33" t="s">
        <v>93</v>
      </c>
      <c r="D236" s="27" t="s">
        <v>104</v>
      </c>
      <c r="E236" s="27"/>
      <c r="F236" s="17">
        <f t="shared" ref="F236:S236" si="95">SUM(F237:F240)</f>
        <v>975</v>
      </c>
      <c r="G236" s="17">
        <f t="shared" si="95"/>
        <v>15000</v>
      </c>
      <c r="H236" s="17">
        <f t="shared" si="95"/>
        <v>0</v>
      </c>
      <c r="I236" s="17">
        <f t="shared" si="95"/>
        <v>0</v>
      </c>
      <c r="J236" s="17">
        <f t="shared" si="95"/>
        <v>0</v>
      </c>
      <c r="K236" s="17">
        <f t="shared" si="95"/>
        <v>0</v>
      </c>
      <c r="L236" s="17">
        <f t="shared" si="95"/>
        <v>975</v>
      </c>
      <c r="M236" s="17">
        <f t="shared" si="95"/>
        <v>0</v>
      </c>
      <c r="N236" s="17">
        <f t="shared" si="95"/>
        <v>0</v>
      </c>
      <c r="O236" s="17">
        <f t="shared" si="95"/>
        <v>15000</v>
      </c>
      <c r="P236" s="17">
        <f t="shared" si="95"/>
        <v>0</v>
      </c>
      <c r="Q236" s="17">
        <f t="shared" si="95"/>
        <v>0</v>
      </c>
      <c r="R236" s="17">
        <f t="shared" si="95"/>
        <v>0</v>
      </c>
      <c r="S236" s="17">
        <f t="shared" si="95"/>
        <v>0</v>
      </c>
      <c r="T236" s="11"/>
    </row>
    <row r="237" spans="1:20" s="12" customFormat="1" ht="18" customHeight="1" x14ac:dyDescent="0.25">
      <c r="A237" s="27"/>
      <c r="B237" s="33"/>
      <c r="C237" s="33"/>
      <c r="D237" s="28" t="s">
        <v>11</v>
      </c>
      <c r="E237" s="13" t="s">
        <v>12</v>
      </c>
      <c r="F237" s="17">
        <f t="shared" ref="F237:G240" si="96">H237+J237+L237+N237+P237+R237</f>
        <v>0</v>
      </c>
      <c r="G237" s="17">
        <f t="shared" si="96"/>
        <v>14550</v>
      </c>
      <c r="H237" s="17">
        <v>0</v>
      </c>
      <c r="I237" s="17">
        <v>0</v>
      </c>
      <c r="J237" s="17">
        <v>0</v>
      </c>
      <c r="K237" s="17">
        <v>0</v>
      </c>
      <c r="L237" s="17">
        <v>0</v>
      </c>
      <c r="M237" s="17">
        <v>0</v>
      </c>
      <c r="N237" s="17">
        <v>0</v>
      </c>
      <c r="O237" s="17">
        <v>14550</v>
      </c>
      <c r="P237" s="17">
        <v>0</v>
      </c>
      <c r="Q237" s="17">
        <v>0</v>
      </c>
      <c r="R237" s="17">
        <v>0</v>
      </c>
      <c r="S237" s="17">
        <v>0</v>
      </c>
      <c r="T237" s="11"/>
    </row>
    <row r="238" spans="1:20" s="12" customFormat="1" ht="18" customHeight="1" x14ac:dyDescent="0.25">
      <c r="A238" s="27"/>
      <c r="B238" s="33"/>
      <c r="C238" s="33"/>
      <c r="D238" s="29"/>
      <c r="E238" s="13" t="s">
        <v>13</v>
      </c>
      <c r="F238" s="17">
        <f t="shared" si="96"/>
        <v>0</v>
      </c>
      <c r="G238" s="17">
        <f t="shared" si="96"/>
        <v>449.8</v>
      </c>
      <c r="H238" s="17">
        <v>0</v>
      </c>
      <c r="I238" s="17">
        <v>0</v>
      </c>
      <c r="J238" s="17">
        <v>0</v>
      </c>
      <c r="K238" s="17">
        <v>0</v>
      </c>
      <c r="L238" s="17">
        <v>0</v>
      </c>
      <c r="M238" s="17">
        <v>0</v>
      </c>
      <c r="N238" s="17">
        <v>0</v>
      </c>
      <c r="O238" s="17">
        <v>449.8</v>
      </c>
      <c r="P238" s="17">
        <v>0</v>
      </c>
      <c r="Q238" s="17">
        <v>0</v>
      </c>
      <c r="R238" s="17">
        <v>0</v>
      </c>
      <c r="S238" s="17">
        <v>0</v>
      </c>
      <c r="T238" s="11"/>
    </row>
    <row r="239" spans="1:20" s="12" customFormat="1" ht="18" customHeight="1" x14ac:dyDescent="0.25">
      <c r="A239" s="27"/>
      <c r="B239" s="33"/>
      <c r="C239" s="33"/>
      <c r="D239" s="29"/>
      <c r="E239" s="13" t="s">
        <v>14</v>
      </c>
      <c r="F239" s="17">
        <f t="shared" si="96"/>
        <v>975</v>
      </c>
      <c r="G239" s="17">
        <f t="shared" si="96"/>
        <v>0.2</v>
      </c>
      <c r="H239" s="17">
        <v>0</v>
      </c>
      <c r="I239" s="17">
        <v>0</v>
      </c>
      <c r="J239" s="17">
        <v>0</v>
      </c>
      <c r="K239" s="17">
        <v>0</v>
      </c>
      <c r="L239" s="17">
        <v>975</v>
      </c>
      <c r="M239" s="17">
        <v>0</v>
      </c>
      <c r="N239" s="17">
        <v>0</v>
      </c>
      <c r="O239" s="17">
        <v>0.2</v>
      </c>
      <c r="P239" s="17">
        <v>0</v>
      </c>
      <c r="Q239" s="17">
        <v>0</v>
      </c>
      <c r="R239" s="17">
        <v>0</v>
      </c>
      <c r="S239" s="17">
        <v>0</v>
      </c>
      <c r="T239" s="11"/>
    </row>
    <row r="240" spans="1:20" s="12" customFormat="1" ht="18" customHeight="1" x14ac:dyDescent="0.25">
      <c r="A240" s="27"/>
      <c r="B240" s="33"/>
      <c r="C240" s="33"/>
      <c r="D240" s="30"/>
      <c r="E240" s="13" t="s">
        <v>15</v>
      </c>
      <c r="F240" s="17">
        <f t="shared" si="96"/>
        <v>0</v>
      </c>
      <c r="G240" s="17">
        <f t="shared" si="96"/>
        <v>0</v>
      </c>
      <c r="H240" s="17">
        <v>0</v>
      </c>
      <c r="I240" s="17">
        <v>0</v>
      </c>
      <c r="J240" s="17">
        <v>0</v>
      </c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1"/>
    </row>
    <row r="241" spans="1:20" s="12" customFormat="1" ht="18" customHeight="1" x14ac:dyDescent="0.25">
      <c r="A241" s="26" t="s">
        <v>131</v>
      </c>
      <c r="B241" s="26"/>
      <c r="C241" s="26"/>
      <c r="D241" s="27" t="s">
        <v>104</v>
      </c>
      <c r="E241" s="27"/>
      <c r="F241" s="17">
        <f>SUM(F242:F245)</f>
        <v>21071.46</v>
      </c>
      <c r="G241" s="17">
        <f>SUM(G242:G245)</f>
        <v>339516.03350000002</v>
      </c>
      <c r="H241" s="17">
        <f t="shared" ref="H241:S245" si="97">SUM(H246,H251,H256,H261,H266)</f>
        <v>0</v>
      </c>
      <c r="I241" s="17">
        <f t="shared" si="97"/>
        <v>7055.1235000000006</v>
      </c>
      <c r="J241" s="17">
        <f t="shared" si="97"/>
        <v>14896.46</v>
      </c>
      <c r="K241" s="17">
        <f t="shared" si="97"/>
        <v>40000</v>
      </c>
      <c r="L241" s="17">
        <f t="shared" si="97"/>
        <v>0</v>
      </c>
      <c r="M241" s="17">
        <f t="shared" si="97"/>
        <v>12460.91</v>
      </c>
      <c r="N241" s="17">
        <f t="shared" si="97"/>
        <v>6175</v>
      </c>
      <c r="O241" s="17">
        <f t="shared" si="97"/>
        <v>85000</v>
      </c>
      <c r="P241" s="17">
        <f t="shared" si="97"/>
        <v>0</v>
      </c>
      <c r="Q241" s="17">
        <f t="shared" si="97"/>
        <v>140000</v>
      </c>
      <c r="R241" s="17">
        <f t="shared" si="97"/>
        <v>0</v>
      </c>
      <c r="S241" s="17">
        <f t="shared" si="97"/>
        <v>55000</v>
      </c>
      <c r="T241" s="11"/>
    </row>
    <row r="242" spans="1:20" s="12" customFormat="1" ht="18" customHeight="1" x14ac:dyDescent="0.25">
      <c r="A242" s="26"/>
      <c r="B242" s="26"/>
      <c r="C242" s="26"/>
      <c r="D242" s="28" t="s">
        <v>11</v>
      </c>
      <c r="E242" s="13" t="s">
        <v>12</v>
      </c>
      <c r="F242" s="17">
        <f t="shared" ref="F242:G245" si="98">H242+J242+L242+N242+P242+R242</f>
        <v>0</v>
      </c>
      <c r="G242" s="17">
        <f t="shared" si="98"/>
        <v>329330.56491000002</v>
      </c>
      <c r="H242" s="17">
        <f t="shared" si="97"/>
        <v>0</v>
      </c>
      <c r="I242" s="17">
        <f t="shared" si="97"/>
        <v>6843.4849100000001</v>
      </c>
      <c r="J242" s="17">
        <f t="shared" si="97"/>
        <v>0</v>
      </c>
      <c r="K242" s="17">
        <f t="shared" si="97"/>
        <v>38800</v>
      </c>
      <c r="L242" s="17">
        <f t="shared" si="97"/>
        <v>0</v>
      </c>
      <c r="M242" s="17">
        <f t="shared" si="97"/>
        <v>12087.08</v>
      </c>
      <c r="N242" s="17">
        <f t="shared" si="97"/>
        <v>0</v>
      </c>
      <c r="O242" s="17">
        <f t="shared" si="97"/>
        <v>82450</v>
      </c>
      <c r="P242" s="17">
        <f t="shared" si="97"/>
        <v>0</v>
      </c>
      <c r="Q242" s="17">
        <f t="shared" si="97"/>
        <v>135800</v>
      </c>
      <c r="R242" s="17">
        <f t="shared" si="97"/>
        <v>0</v>
      </c>
      <c r="S242" s="17">
        <f t="shared" si="97"/>
        <v>53350</v>
      </c>
      <c r="T242" s="11"/>
    </row>
    <row r="243" spans="1:20" s="12" customFormat="1" ht="18" customHeight="1" x14ac:dyDescent="0.25">
      <c r="A243" s="26"/>
      <c r="B243" s="26"/>
      <c r="C243" s="26"/>
      <c r="D243" s="29"/>
      <c r="E243" s="13" t="s">
        <v>13</v>
      </c>
      <c r="F243" s="17">
        <f t="shared" si="98"/>
        <v>0</v>
      </c>
      <c r="G243" s="17">
        <f t="shared" si="98"/>
        <v>10181.963</v>
      </c>
      <c r="H243" s="17">
        <f t="shared" si="97"/>
        <v>0</v>
      </c>
      <c r="I243" s="17">
        <f t="shared" si="97"/>
        <v>211.56299999999999</v>
      </c>
      <c r="J243" s="17">
        <f t="shared" si="97"/>
        <v>0</v>
      </c>
      <c r="K243" s="17">
        <f t="shared" si="97"/>
        <v>1199.5999999999999</v>
      </c>
      <c r="L243" s="17">
        <f t="shared" si="97"/>
        <v>0</v>
      </c>
      <c r="M243" s="17">
        <f t="shared" si="97"/>
        <v>373.7</v>
      </c>
      <c r="N243" s="17">
        <f t="shared" si="97"/>
        <v>0</v>
      </c>
      <c r="O243" s="17">
        <f t="shared" si="97"/>
        <v>2549.1</v>
      </c>
      <c r="P243" s="17">
        <f t="shared" si="97"/>
        <v>0</v>
      </c>
      <c r="Q243" s="17">
        <f t="shared" si="97"/>
        <v>4198.6000000000004</v>
      </c>
      <c r="R243" s="17">
        <f t="shared" si="97"/>
        <v>0</v>
      </c>
      <c r="S243" s="17">
        <f t="shared" si="97"/>
        <v>1649.4</v>
      </c>
      <c r="T243" s="11"/>
    </row>
    <row r="244" spans="1:20" s="12" customFormat="1" ht="18" customHeight="1" x14ac:dyDescent="0.25">
      <c r="A244" s="26"/>
      <c r="B244" s="26"/>
      <c r="C244" s="26"/>
      <c r="D244" s="29"/>
      <c r="E244" s="13" t="s">
        <v>14</v>
      </c>
      <c r="F244" s="17">
        <f t="shared" si="98"/>
        <v>21071.46</v>
      </c>
      <c r="G244" s="17">
        <f t="shared" si="98"/>
        <v>3.5055900000000002</v>
      </c>
      <c r="H244" s="17">
        <f t="shared" si="97"/>
        <v>0</v>
      </c>
      <c r="I244" s="17">
        <f t="shared" si="97"/>
        <v>7.5590000000000004E-2</v>
      </c>
      <c r="J244" s="17">
        <f t="shared" si="97"/>
        <v>14896.46</v>
      </c>
      <c r="K244" s="17">
        <f t="shared" si="97"/>
        <v>0.4</v>
      </c>
      <c r="L244" s="17">
        <f t="shared" si="97"/>
        <v>0</v>
      </c>
      <c r="M244" s="17">
        <f t="shared" si="97"/>
        <v>0.13</v>
      </c>
      <c r="N244" s="17">
        <f t="shared" si="97"/>
        <v>6175</v>
      </c>
      <c r="O244" s="17">
        <f t="shared" si="97"/>
        <v>0.9</v>
      </c>
      <c r="P244" s="17">
        <f t="shared" si="97"/>
        <v>0</v>
      </c>
      <c r="Q244" s="17">
        <f t="shared" si="97"/>
        <v>1.4</v>
      </c>
      <c r="R244" s="17">
        <f t="shared" si="97"/>
        <v>0</v>
      </c>
      <c r="S244" s="17">
        <f t="shared" si="97"/>
        <v>0.6</v>
      </c>
      <c r="T244" s="11"/>
    </row>
    <row r="245" spans="1:20" s="12" customFormat="1" ht="18" customHeight="1" x14ac:dyDescent="0.25">
      <c r="A245" s="26"/>
      <c r="B245" s="26"/>
      <c r="C245" s="26"/>
      <c r="D245" s="30"/>
      <c r="E245" s="13" t="s">
        <v>15</v>
      </c>
      <c r="F245" s="17">
        <f t="shared" si="98"/>
        <v>0</v>
      </c>
      <c r="G245" s="17">
        <f t="shared" si="98"/>
        <v>0</v>
      </c>
      <c r="H245" s="17">
        <f t="shared" si="97"/>
        <v>0</v>
      </c>
      <c r="I245" s="17">
        <f t="shared" si="97"/>
        <v>0</v>
      </c>
      <c r="J245" s="17">
        <f t="shared" si="97"/>
        <v>0</v>
      </c>
      <c r="K245" s="17">
        <f t="shared" si="97"/>
        <v>0</v>
      </c>
      <c r="L245" s="17">
        <f t="shared" si="97"/>
        <v>0</v>
      </c>
      <c r="M245" s="17">
        <f t="shared" si="97"/>
        <v>0</v>
      </c>
      <c r="N245" s="17">
        <f t="shared" si="97"/>
        <v>0</v>
      </c>
      <c r="O245" s="17">
        <f t="shared" si="97"/>
        <v>0</v>
      </c>
      <c r="P245" s="17">
        <f t="shared" si="97"/>
        <v>0</v>
      </c>
      <c r="Q245" s="17">
        <f t="shared" si="97"/>
        <v>0</v>
      </c>
      <c r="R245" s="17">
        <f t="shared" si="97"/>
        <v>0</v>
      </c>
      <c r="S245" s="17">
        <f t="shared" si="97"/>
        <v>0</v>
      </c>
      <c r="T245" s="11"/>
    </row>
    <row r="246" spans="1:20" s="12" customFormat="1" ht="18" customHeight="1" x14ac:dyDescent="0.25">
      <c r="A246" s="27" t="s">
        <v>56</v>
      </c>
      <c r="B246" s="33" t="s">
        <v>35</v>
      </c>
      <c r="C246" s="33" t="s">
        <v>149</v>
      </c>
      <c r="D246" s="27" t="s">
        <v>104</v>
      </c>
      <c r="E246" s="27"/>
      <c r="F246" s="17">
        <f t="shared" ref="F246:S246" si="99">SUM(F247:F250)</f>
        <v>7446.46</v>
      </c>
      <c r="G246" s="17">
        <f t="shared" si="99"/>
        <v>52460.91</v>
      </c>
      <c r="H246" s="17">
        <f t="shared" si="99"/>
        <v>0</v>
      </c>
      <c r="I246" s="17">
        <f t="shared" si="99"/>
        <v>0</v>
      </c>
      <c r="J246" s="17">
        <f t="shared" si="99"/>
        <v>7446.46</v>
      </c>
      <c r="K246" s="17">
        <f t="shared" si="99"/>
        <v>40000</v>
      </c>
      <c r="L246" s="17">
        <f t="shared" si="99"/>
        <v>0</v>
      </c>
      <c r="M246" s="17">
        <f t="shared" si="99"/>
        <v>12460.91</v>
      </c>
      <c r="N246" s="17">
        <f t="shared" si="99"/>
        <v>0</v>
      </c>
      <c r="O246" s="17">
        <f t="shared" si="99"/>
        <v>0</v>
      </c>
      <c r="P246" s="17">
        <f t="shared" si="99"/>
        <v>0</v>
      </c>
      <c r="Q246" s="17">
        <f t="shared" si="99"/>
        <v>0</v>
      </c>
      <c r="R246" s="17">
        <f t="shared" si="99"/>
        <v>0</v>
      </c>
      <c r="S246" s="17">
        <f t="shared" si="99"/>
        <v>0</v>
      </c>
      <c r="T246" s="11"/>
    </row>
    <row r="247" spans="1:20" s="12" customFormat="1" ht="18" customHeight="1" x14ac:dyDescent="0.25">
      <c r="A247" s="27"/>
      <c r="B247" s="33"/>
      <c r="C247" s="33"/>
      <c r="D247" s="28" t="s">
        <v>11</v>
      </c>
      <c r="E247" s="13" t="s">
        <v>12</v>
      </c>
      <c r="F247" s="17">
        <f t="shared" ref="F247:G250" si="100">H247+J247+L247+N247+P247+R247</f>
        <v>0</v>
      </c>
      <c r="G247" s="17">
        <f t="shared" si="100"/>
        <v>50887.08</v>
      </c>
      <c r="H247" s="17">
        <v>0</v>
      </c>
      <c r="I247" s="17">
        <v>0</v>
      </c>
      <c r="J247" s="17">
        <v>0</v>
      </c>
      <c r="K247" s="17">
        <v>38800</v>
      </c>
      <c r="L247" s="17">
        <v>0</v>
      </c>
      <c r="M247" s="17">
        <v>12087.08</v>
      </c>
      <c r="N247" s="17">
        <v>0</v>
      </c>
      <c r="O247" s="17">
        <v>0</v>
      </c>
      <c r="P247" s="17">
        <v>0</v>
      </c>
      <c r="Q247" s="17">
        <v>0</v>
      </c>
      <c r="R247" s="17">
        <v>0</v>
      </c>
      <c r="S247" s="17">
        <v>0</v>
      </c>
      <c r="T247" s="11"/>
    </row>
    <row r="248" spans="1:20" s="12" customFormat="1" ht="18" customHeight="1" x14ac:dyDescent="0.25">
      <c r="A248" s="27"/>
      <c r="B248" s="33"/>
      <c r="C248" s="33"/>
      <c r="D248" s="29"/>
      <c r="E248" s="13" t="s">
        <v>13</v>
      </c>
      <c r="F248" s="17">
        <f t="shared" si="100"/>
        <v>0</v>
      </c>
      <c r="G248" s="17">
        <f t="shared" si="100"/>
        <v>1573.3</v>
      </c>
      <c r="H248" s="17">
        <v>0</v>
      </c>
      <c r="I248" s="17">
        <v>0</v>
      </c>
      <c r="J248" s="17">
        <v>0</v>
      </c>
      <c r="K248" s="17">
        <v>1199.5999999999999</v>
      </c>
      <c r="L248" s="17">
        <v>0</v>
      </c>
      <c r="M248" s="17">
        <v>373.7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1"/>
    </row>
    <row r="249" spans="1:20" s="12" customFormat="1" ht="18" customHeight="1" x14ac:dyDescent="0.25">
      <c r="A249" s="27"/>
      <c r="B249" s="33"/>
      <c r="C249" s="33"/>
      <c r="D249" s="29"/>
      <c r="E249" s="13" t="s">
        <v>14</v>
      </c>
      <c r="F249" s="17">
        <f t="shared" si="100"/>
        <v>7446.46</v>
      </c>
      <c r="G249" s="17">
        <f t="shared" si="100"/>
        <v>0.53</v>
      </c>
      <c r="H249" s="17">
        <v>0</v>
      </c>
      <c r="I249" s="17">
        <v>0</v>
      </c>
      <c r="J249" s="17">
        <v>7446.46</v>
      </c>
      <c r="K249" s="17">
        <v>0.4</v>
      </c>
      <c r="L249" s="17">
        <v>0</v>
      </c>
      <c r="M249" s="17">
        <v>0.13</v>
      </c>
      <c r="N249" s="17">
        <v>0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1"/>
    </row>
    <row r="250" spans="1:20" s="12" customFormat="1" ht="18" customHeight="1" x14ac:dyDescent="0.25">
      <c r="A250" s="27"/>
      <c r="B250" s="33"/>
      <c r="C250" s="33"/>
      <c r="D250" s="30"/>
      <c r="E250" s="13" t="s">
        <v>15</v>
      </c>
      <c r="F250" s="17">
        <f t="shared" si="100"/>
        <v>0</v>
      </c>
      <c r="G250" s="17">
        <f t="shared" si="100"/>
        <v>0</v>
      </c>
      <c r="H250" s="17">
        <v>0</v>
      </c>
      <c r="I250" s="17">
        <v>0</v>
      </c>
      <c r="J250" s="17">
        <v>0</v>
      </c>
      <c r="K250" s="17">
        <v>0</v>
      </c>
      <c r="L250" s="17">
        <v>0</v>
      </c>
      <c r="M250" s="17">
        <v>0</v>
      </c>
      <c r="N250" s="17">
        <v>0</v>
      </c>
      <c r="O250" s="17">
        <v>0</v>
      </c>
      <c r="P250" s="17">
        <v>0</v>
      </c>
      <c r="Q250" s="17">
        <v>0</v>
      </c>
      <c r="R250" s="17">
        <v>0</v>
      </c>
      <c r="S250" s="17">
        <v>0</v>
      </c>
      <c r="T250" s="11"/>
    </row>
    <row r="251" spans="1:20" s="12" customFormat="1" ht="18" customHeight="1" x14ac:dyDescent="0.25">
      <c r="A251" s="27" t="s">
        <v>57</v>
      </c>
      <c r="B251" s="33" t="s">
        <v>35</v>
      </c>
      <c r="C251" s="33" t="s">
        <v>94</v>
      </c>
      <c r="D251" s="27" t="s">
        <v>104</v>
      </c>
      <c r="E251" s="27"/>
      <c r="F251" s="17">
        <f t="shared" ref="F251:S251" si="101">SUM(F252:F255)</f>
        <v>0</v>
      </c>
      <c r="G251" s="17">
        <f t="shared" si="101"/>
        <v>7055.1235000000006</v>
      </c>
      <c r="H251" s="17">
        <f t="shared" si="101"/>
        <v>0</v>
      </c>
      <c r="I251" s="17">
        <f t="shared" si="101"/>
        <v>7055.1235000000006</v>
      </c>
      <c r="J251" s="17">
        <f t="shared" si="101"/>
        <v>0</v>
      </c>
      <c r="K251" s="17">
        <f t="shared" si="101"/>
        <v>0</v>
      </c>
      <c r="L251" s="17">
        <f t="shared" si="101"/>
        <v>0</v>
      </c>
      <c r="M251" s="17">
        <f t="shared" si="101"/>
        <v>0</v>
      </c>
      <c r="N251" s="17">
        <f t="shared" si="101"/>
        <v>0</v>
      </c>
      <c r="O251" s="17">
        <f t="shared" si="101"/>
        <v>0</v>
      </c>
      <c r="P251" s="17">
        <f t="shared" si="101"/>
        <v>0</v>
      </c>
      <c r="Q251" s="17">
        <f t="shared" si="101"/>
        <v>0</v>
      </c>
      <c r="R251" s="17">
        <f t="shared" si="101"/>
        <v>0</v>
      </c>
      <c r="S251" s="17">
        <f t="shared" si="101"/>
        <v>0</v>
      </c>
      <c r="T251" s="11"/>
    </row>
    <row r="252" spans="1:20" s="12" customFormat="1" ht="18" customHeight="1" x14ac:dyDescent="0.25">
      <c r="A252" s="27"/>
      <c r="B252" s="33"/>
      <c r="C252" s="33"/>
      <c r="D252" s="28" t="s">
        <v>108</v>
      </c>
      <c r="E252" s="13" t="s">
        <v>12</v>
      </c>
      <c r="F252" s="17">
        <f t="shared" ref="F252:G255" si="102">H252+J252+L252+N252+P252+R252</f>
        <v>0</v>
      </c>
      <c r="G252" s="17">
        <f t="shared" si="102"/>
        <v>6843.4849100000001</v>
      </c>
      <c r="H252" s="17">
        <v>0</v>
      </c>
      <c r="I252" s="17">
        <v>6843.4849100000001</v>
      </c>
      <c r="J252" s="17">
        <v>0</v>
      </c>
      <c r="K252" s="17">
        <v>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0</v>
      </c>
      <c r="R252" s="17">
        <v>0</v>
      </c>
      <c r="S252" s="17">
        <v>0</v>
      </c>
      <c r="T252" s="11"/>
    </row>
    <row r="253" spans="1:20" s="12" customFormat="1" ht="18" customHeight="1" x14ac:dyDescent="0.25">
      <c r="A253" s="27"/>
      <c r="B253" s="33"/>
      <c r="C253" s="33"/>
      <c r="D253" s="38"/>
      <c r="E253" s="13" t="s">
        <v>13</v>
      </c>
      <c r="F253" s="17">
        <f t="shared" si="102"/>
        <v>0</v>
      </c>
      <c r="G253" s="17">
        <f t="shared" si="102"/>
        <v>211.56299999999999</v>
      </c>
      <c r="H253" s="17">
        <v>0</v>
      </c>
      <c r="I253" s="17">
        <v>211.56299999999999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1"/>
    </row>
    <row r="254" spans="1:20" s="12" customFormat="1" ht="18" customHeight="1" x14ac:dyDescent="0.25">
      <c r="A254" s="27"/>
      <c r="B254" s="33"/>
      <c r="C254" s="33"/>
      <c r="D254" s="38"/>
      <c r="E254" s="13" t="s">
        <v>14</v>
      </c>
      <c r="F254" s="17">
        <f t="shared" si="102"/>
        <v>0</v>
      </c>
      <c r="G254" s="17">
        <f t="shared" si="102"/>
        <v>7.5590000000000004E-2</v>
      </c>
      <c r="H254" s="17">
        <v>0</v>
      </c>
      <c r="I254" s="17">
        <v>7.5590000000000004E-2</v>
      </c>
      <c r="J254" s="17">
        <v>0</v>
      </c>
      <c r="K254" s="17">
        <v>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0</v>
      </c>
      <c r="R254" s="17">
        <v>0</v>
      </c>
      <c r="S254" s="17">
        <v>0</v>
      </c>
      <c r="T254" s="11"/>
    </row>
    <row r="255" spans="1:20" s="12" customFormat="1" ht="33" customHeight="1" x14ac:dyDescent="0.25">
      <c r="A255" s="27"/>
      <c r="B255" s="33"/>
      <c r="C255" s="33"/>
      <c r="D255" s="39"/>
      <c r="E255" s="13" t="s">
        <v>15</v>
      </c>
      <c r="F255" s="17">
        <f t="shared" si="102"/>
        <v>0</v>
      </c>
      <c r="G255" s="17">
        <f t="shared" si="102"/>
        <v>0</v>
      </c>
      <c r="H255" s="17">
        <v>0</v>
      </c>
      <c r="I255" s="17">
        <v>0</v>
      </c>
      <c r="J255" s="17">
        <v>0</v>
      </c>
      <c r="K255" s="17">
        <v>0</v>
      </c>
      <c r="L255" s="17">
        <v>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11"/>
    </row>
    <row r="256" spans="1:20" s="12" customFormat="1" ht="18" customHeight="1" x14ac:dyDescent="0.25">
      <c r="A256" s="27" t="s">
        <v>58</v>
      </c>
      <c r="B256" s="33" t="s">
        <v>35</v>
      </c>
      <c r="C256" s="33" t="s">
        <v>70</v>
      </c>
      <c r="D256" s="27" t="s">
        <v>104</v>
      </c>
      <c r="E256" s="27"/>
      <c r="F256" s="17">
        <f t="shared" ref="F256:S256" si="103">SUM(F257:F260)</f>
        <v>7450</v>
      </c>
      <c r="G256" s="17">
        <f t="shared" si="103"/>
        <v>185000</v>
      </c>
      <c r="H256" s="17">
        <f t="shared" si="103"/>
        <v>0</v>
      </c>
      <c r="I256" s="17">
        <f t="shared" si="103"/>
        <v>0</v>
      </c>
      <c r="J256" s="17">
        <f t="shared" si="103"/>
        <v>7450</v>
      </c>
      <c r="K256" s="17">
        <f t="shared" si="103"/>
        <v>0</v>
      </c>
      <c r="L256" s="17">
        <f t="shared" si="103"/>
        <v>0</v>
      </c>
      <c r="M256" s="17">
        <f t="shared" si="103"/>
        <v>0</v>
      </c>
      <c r="N256" s="17">
        <f t="shared" si="103"/>
        <v>0</v>
      </c>
      <c r="O256" s="17">
        <f t="shared" si="103"/>
        <v>85000</v>
      </c>
      <c r="P256" s="17">
        <f t="shared" si="103"/>
        <v>0</v>
      </c>
      <c r="Q256" s="17">
        <f t="shared" si="103"/>
        <v>100000</v>
      </c>
      <c r="R256" s="17">
        <f t="shared" si="103"/>
        <v>0</v>
      </c>
      <c r="S256" s="17">
        <f t="shared" si="103"/>
        <v>0</v>
      </c>
      <c r="T256" s="11"/>
    </row>
    <row r="257" spans="1:20" s="12" customFormat="1" ht="18" customHeight="1" x14ac:dyDescent="0.25">
      <c r="A257" s="27"/>
      <c r="B257" s="33"/>
      <c r="C257" s="33"/>
      <c r="D257" s="28" t="s">
        <v>107</v>
      </c>
      <c r="E257" s="13" t="s">
        <v>12</v>
      </c>
      <c r="F257" s="17">
        <f t="shared" ref="F257:G260" si="104">H257+J257+L257+N257+P257+R257</f>
        <v>0</v>
      </c>
      <c r="G257" s="17">
        <f t="shared" si="104"/>
        <v>179450</v>
      </c>
      <c r="H257" s="17">
        <v>0</v>
      </c>
      <c r="I257" s="17">
        <v>0</v>
      </c>
      <c r="J257" s="17">
        <v>0</v>
      </c>
      <c r="K257" s="17">
        <v>0</v>
      </c>
      <c r="L257" s="17">
        <v>0</v>
      </c>
      <c r="M257" s="17">
        <v>0</v>
      </c>
      <c r="N257" s="17">
        <v>0</v>
      </c>
      <c r="O257" s="17">
        <v>82450</v>
      </c>
      <c r="P257" s="17">
        <v>0</v>
      </c>
      <c r="Q257" s="17">
        <v>97000</v>
      </c>
      <c r="R257" s="17">
        <v>0</v>
      </c>
      <c r="S257" s="17">
        <v>0</v>
      </c>
      <c r="T257" s="11"/>
    </row>
    <row r="258" spans="1:20" s="12" customFormat="1" ht="18" customHeight="1" x14ac:dyDescent="0.25">
      <c r="A258" s="27"/>
      <c r="B258" s="33"/>
      <c r="C258" s="33"/>
      <c r="D258" s="29"/>
      <c r="E258" s="13" t="s">
        <v>13</v>
      </c>
      <c r="F258" s="17">
        <f t="shared" si="104"/>
        <v>0</v>
      </c>
      <c r="G258" s="17">
        <f t="shared" si="104"/>
        <v>5548.1</v>
      </c>
      <c r="H258" s="17">
        <v>0</v>
      </c>
      <c r="I258" s="17">
        <v>0</v>
      </c>
      <c r="J258" s="17">
        <v>0</v>
      </c>
      <c r="K258" s="17">
        <v>0</v>
      </c>
      <c r="L258" s="17">
        <v>0</v>
      </c>
      <c r="M258" s="17">
        <v>0</v>
      </c>
      <c r="N258" s="17">
        <v>0</v>
      </c>
      <c r="O258" s="17">
        <v>2549.1</v>
      </c>
      <c r="P258" s="17">
        <v>0</v>
      </c>
      <c r="Q258" s="17">
        <v>2999</v>
      </c>
      <c r="R258" s="17">
        <v>0</v>
      </c>
      <c r="S258" s="17">
        <v>0</v>
      </c>
      <c r="T258" s="11"/>
    </row>
    <row r="259" spans="1:20" s="12" customFormat="1" ht="18" customHeight="1" x14ac:dyDescent="0.25">
      <c r="A259" s="27"/>
      <c r="B259" s="33"/>
      <c r="C259" s="33"/>
      <c r="D259" s="29"/>
      <c r="E259" s="13" t="s">
        <v>14</v>
      </c>
      <c r="F259" s="17">
        <f t="shared" si="104"/>
        <v>7450</v>
      </c>
      <c r="G259" s="17">
        <f t="shared" si="104"/>
        <v>1.9</v>
      </c>
      <c r="H259" s="17">
        <v>0</v>
      </c>
      <c r="I259" s="17">
        <v>0</v>
      </c>
      <c r="J259" s="17">
        <v>7450</v>
      </c>
      <c r="K259" s="17">
        <v>0</v>
      </c>
      <c r="L259" s="17">
        <v>0</v>
      </c>
      <c r="M259" s="17">
        <v>0</v>
      </c>
      <c r="N259" s="17">
        <v>0</v>
      </c>
      <c r="O259" s="17">
        <v>0.9</v>
      </c>
      <c r="P259" s="17">
        <v>0</v>
      </c>
      <c r="Q259" s="17">
        <v>1</v>
      </c>
      <c r="R259" s="17">
        <v>0</v>
      </c>
      <c r="S259" s="17">
        <v>0</v>
      </c>
      <c r="T259" s="11"/>
    </row>
    <row r="260" spans="1:20" s="12" customFormat="1" ht="24" customHeight="1" x14ac:dyDescent="0.25">
      <c r="A260" s="27"/>
      <c r="B260" s="33"/>
      <c r="C260" s="33"/>
      <c r="D260" s="30"/>
      <c r="E260" s="13" t="s">
        <v>15</v>
      </c>
      <c r="F260" s="17">
        <f t="shared" si="104"/>
        <v>0</v>
      </c>
      <c r="G260" s="17">
        <f t="shared" si="104"/>
        <v>0</v>
      </c>
      <c r="H260" s="17">
        <v>0</v>
      </c>
      <c r="I260" s="17">
        <v>0</v>
      </c>
      <c r="J260" s="17">
        <v>0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11"/>
    </row>
    <row r="261" spans="1:20" s="12" customFormat="1" ht="18" customHeight="1" x14ac:dyDescent="0.25">
      <c r="A261" s="27" t="s">
        <v>59</v>
      </c>
      <c r="B261" s="33" t="s">
        <v>35</v>
      </c>
      <c r="C261" s="33" t="s">
        <v>36</v>
      </c>
      <c r="D261" s="27" t="s">
        <v>104</v>
      </c>
      <c r="E261" s="27"/>
      <c r="F261" s="17">
        <f t="shared" ref="F261:S261" si="105">SUM(F262:F265)</f>
        <v>2925</v>
      </c>
      <c r="G261" s="17">
        <f t="shared" si="105"/>
        <v>45000</v>
      </c>
      <c r="H261" s="17">
        <f t="shared" si="105"/>
        <v>0</v>
      </c>
      <c r="I261" s="17">
        <f t="shared" si="105"/>
        <v>0</v>
      </c>
      <c r="J261" s="17">
        <f t="shared" si="105"/>
        <v>0</v>
      </c>
      <c r="K261" s="17">
        <f t="shared" si="105"/>
        <v>0</v>
      </c>
      <c r="L261" s="17">
        <f t="shared" si="105"/>
        <v>0</v>
      </c>
      <c r="M261" s="17">
        <f t="shared" si="105"/>
        <v>0</v>
      </c>
      <c r="N261" s="17">
        <f t="shared" si="105"/>
        <v>2925</v>
      </c>
      <c r="O261" s="17">
        <f t="shared" si="105"/>
        <v>0</v>
      </c>
      <c r="P261" s="17">
        <f t="shared" si="105"/>
        <v>0</v>
      </c>
      <c r="Q261" s="17">
        <f t="shared" si="105"/>
        <v>20000</v>
      </c>
      <c r="R261" s="17">
        <f t="shared" si="105"/>
        <v>0</v>
      </c>
      <c r="S261" s="17">
        <f t="shared" si="105"/>
        <v>25000</v>
      </c>
      <c r="T261" s="11"/>
    </row>
    <row r="262" spans="1:20" s="12" customFormat="1" ht="18" customHeight="1" x14ac:dyDescent="0.25">
      <c r="A262" s="27"/>
      <c r="B262" s="33"/>
      <c r="C262" s="33"/>
      <c r="D262" s="28" t="s">
        <v>109</v>
      </c>
      <c r="E262" s="13" t="s">
        <v>12</v>
      </c>
      <c r="F262" s="17">
        <f t="shared" ref="F262:G265" si="106">H262+J262+L262+N262+P262+R262</f>
        <v>0</v>
      </c>
      <c r="G262" s="17">
        <f t="shared" si="106"/>
        <v>43650</v>
      </c>
      <c r="H262" s="17">
        <v>0</v>
      </c>
      <c r="I262" s="17">
        <v>0</v>
      </c>
      <c r="J262" s="17">
        <v>0</v>
      </c>
      <c r="K262" s="17">
        <v>0</v>
      </c>
      <c r="L262" s="17">
        <v>0</v>
      </c>
      <c r="M262" s="17">
        <v>0</v>
      </c>
      <c r="N262" s="17">
        <v>0</v>
      </c>
      <c r="O262" s="17">
        <v>0</v>
      </c>
      <c r="P262" s="17">
        <v>0</v>
      </c>
      <c r="Q262" s="17">
        <v>19400</v>
      </c>
      <c r="R262" s="17">
        <v>0</v>
      </c>
      <c r="S262" s="17">
        <v>24250</v>
      </c>
      <c r="T262" s="11"/>
    </row>
    <row r="263" spans="1:20" s="12" customFormat="1" ht="18" customHeight="1" x14ac:dyDescent="0.25">
      <c r="A263" s="27"/>
      <c r="B263" s="33"/>
      <c r="C263" s="33"/>
      <c r="D263" s="29"/>
      <c r="E263" s="13" t="s">
        <v>13</v>
      </c>
      <c r="F263" s="17">
        <f t="shared" si="106"/>
        <v>0</v>
      </c>
      <c r="G263" s="17">
        <f t="shared" si="106"/>
        <v>1349.5</v>
      </c>
      <c r="H263" s="17">
        <v>0</v>
      </c>
      <c r="I263" s="17">
        <v>0</v>
      </c>
      <c r="J263" s="17">
        <v>0</v>
      </c>
      <c r="K263" s="17">
        <v>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599.79999999999995</v>
      </c>
      <c r="R263" s="17">
        <v>0</v>
      </c>
      <c r="S263" s="17">
        <v>749.7</v>
      </c>
      <c r="T263" s="11"/>
    </row>
    <row r="264" spans="1:20" s="12" customFormat="1" ht="18" customHeight="1" x14ac:dyDescent="0.25">
      <c r="A264" s="27"/>
      <c r="B264" s="33"/>
      <c r="C264" s="33"/>
      <c r="D264" s="29"/>
      <c r="E264" s="13" t="s">
        <v>14</v>
      </c>
      <c r="F264" s="17">
        <f t="shared" si="106"/>
        <v>2925</v>
      </c>
      <c r="G264" s="17">
        <f t="shared" si="106"/>
        <v>0.5</v>
      </c>
      <c r="H264" s="17">
        <v>0</v>
      </c>
      <c r="I264" s="17">
        <v>0</v>
      </c>
      <c r="J264" s="17">
        <v>0</v>
      </c>
      <c r="K264" s="17">
        <v>0</v>
      </c>
      <c r="L264" s="17">
        <v>0</v>
      </c>
      <c r="M264" s="17">
        <v>0</v>
      </c>
      <c r="N264" s="17">
        <v>2925</v>
      </c>
      <c r="O264" s="17">
        <v>0</v>
      </c>
      <c r="P264" s="17">
        <v>0</v>
      </c>
      <c r="Q264" s="17">
        <v>0.2</v>
      </c>
      <c r="R264" s="17">
        <v>0</v>
      </c>
      <c r="S264" s="17">
        <v>0.3</v>
      </c>
      <c r="T264" s="11"/>
    </row>
    <row r="265" spans="1:20" s="12" customFormat="1" ht="48" customHeight="1" x14ac:dyDescent="0.25">
      <c r="A265" s="27"/>
      <c r="B265" s="33"/>
      <c r="C265" s="33"/>
      <c r="D265" s="30"/>
      <c r="E265" s="13" t="s">
        <v>15</v>
      </c>
      <c r="F265" s="17">
        <f t="shared" si="106"/>
        <v>0</v>
      </c>
      <c r="G265" s="17">
        <f t="shared" si="106"/>
        <v>0</v>
      </c>
      <c r="H265" s="17">
        <v>0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1"/>
    </row>
    <row r="266" spans="1:20" s="12" customFormat="1" ht="18" customHeight="1" x14ac:dyDescent="0.25">
      <c r="A266" s="27" t="s">
        <v>60</v>
      </c>
      <c r="B266" s="33" t="s">
        <v>35</v>
      </c>
      <c r="C266" s="33" t="s">
        <v>37</v>
      </c>
      <c r="D266" s="27" t="s">
        <v>104</v>
      </c>
      <c r="E266" s="27"/>
      <c r="F266" s="17">
        <f t="shared" ref="F266:S266" si="107">SUM(F267:F270)</f>
        <v>3250</v>
      </c>
      <c r="G266" s="17">
        <f t="shared" si="107"/>
        <v>50000</v>
      </c>
      <c r="H266" s="17">
        <f t="shared" si="107"/>
        <v>0</v>
      </c>
      <c r="I266" s="17">
        <f t="shared" si="107"/>
        <v>0</v>
      </c>
      <c r="J266" s="17">
        <f t="shared" si="107"/>
        <v>0</v>
      </c>
      <c r="K266" s="17">
        <f t="shared" si="107"/>
        <v>0</v>
      </c>
      <c r="L266" s="17">
        <f t="shared" si="107"/>
        <v>0</v>
      </c>
      <c r="M266" s="17">
        <f t="shared" si="107"/>
        <v>0</v>
      </c>
      <c r="N266" s="17">
        <f t="shared" si="107"/>
        <v>3250</v>
      </c>
      <c r="O266" s="17">
        <f t="shared" si="107"/>
        <v>0</v>
      </c>
      <c r="P266" s="17">
        <f t="shared" si="107"/>
        <v>0</v>
      </c>
      <c r="Q266" s="17">
        <f t="shared" si="107"/>
        <v>20000</v>
      </c>
      <c r="R266" s="17">
        <f t="shared" si="107"/>
        <v>0</v>
      </c>
      <c r="S266" s="17">
        <f t="shared" si="107"/>
        <v>30000</v>
      </c>
      <c r="T266" s="11"/>
    </row>
    <row r="267" spans="1:20" s="12" customFormat="1" ht="18" customHeight="1" x14ac:dyDescent="0.25">
      <c r="A267" s="27"/>
      <c r="B267" s="33"/>
      <c r="C267" s="33"/>
      <c r="D267" s="28" t="s">
        <v>109</v>
      </c>
      <c r="E267" s="13" t="s">
        <v>12</v>
      </c>
      <c r="F267" s="17">
        <f t="shared" ref="F267:G270" si="108">H267+J267+L267+N267+P267+R267</f>
        <v>0</v>
      </c>
      <c r="G267" s="17">
        <f t="shared" si="108"/>
        <v>48500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19400</v>
      </c>
      <c r="R267" s="17">
        <v>0</v>
      </c>
      <c r="S267" s="17">
        <v>29100</v>
      </c>
      <c r="T267" s="11"/>
    </row>
    <row r="268" spans="1:20" s="12" customFormat="1" ht="18" customHeight="1" x14ac:dyDescent="0.25">
      <c r="A268" s="27"/>
      <c r="B268" s="33"/>
      <c r="C268" s="33"/>
      <c r="D268" s="29"/>
      <c r="E268" s="13" t="s">
        <v>13</v>
      </c>
      <c r="F268" s="17">
        <f t="shared" si="108"/>
        <v>0</v>
      </c>
      <c r="G268" s="17">
        <f t="shared" si="108"/>
        <v>1499.5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599.79999999999995</v>
      </c>
      <c r="R268" s="17">
        <v>0</v>
      </c>
      <c r="S268" s="17">
        <v>899.7</v>
      </c>
      <c r="T268" s="11"/>
    </row>
    <row r="269" spans="1:20" s="12" customFormat="1" ht="18" customHeight="1" x14ac:dyDescent="0.25">
      <c r="A269" s="27"/>
      <c r="B269" s="33"/>
      <c r="C269" s="33"/>
      <c r="D269" s="29"/>
      <c r="E269" s="13" t="s">
        <v>14</v>
      </c>
      <c r="F269" s="17">
        <f t="shared" si="108"/>
        <v>3250</v>
      </c>
      <c r="G269" s="17">
        <f t="shared" si="108"/>
        <v>0.5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3250</v>
      </c>
      <c r="O269" s="17">
        <v>0</v>
      </c>
      <c r="P269" s="17">
        <v>0</v>
      </c>
      <c r="Q269" s="17">
        <v>0.2</v>
      </c>
      <c r="R269" s="17">
        <v>0</v>
      </c>
      <c r="S269" s="17">
        <v>0.3</v>
      </c>
      <c r="T269" s="11"/>
    </row>
    <row r="270" spans="1:20" s="12" customFormat="1" ht="45.75" customHeight="1" x14ac:dyDescent="0.25">
      <c r="A270" s="27"/>
      <c r="B270" s="33"/>
      <c r="C270" s="33"/>
      <c r="D270" s="30"/>
      <c r="E270" s="13" t="s">
        <v>15</v>
      </c>
      <c r="F270" s="17">
        <f t="shared" si="108"/>
        <v>0</v>
      </c>
      <c r="G270" s="17">
        <f t="shared" si="108"/>
        <v>0</v>
      </c>
      <c r="H270" s="17">
        <v>0</v>
      </c>
      <c r="I270" s="17">
        <v>0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1"/>
    </row>
    <row r="271" spans="1:20" s="12" customFormat="1" ht="18" customHeight="1" x14ac:dyDescent="0.25">
      <c r="A271" s="26" t="s">
        <v>132</v>
      </c>
      <c r="B271" s="26"/>
      <c r="C271" s="26"/>
      <c r="D271" s="27" t="s">
        <v>104</v>
      </c>
      <c r="E271" s="27"/>
      <c r="F271" s="17">
        <f>SUM(F272:F275)</f>
        <v>7478.5</v>
      </c>
      <c r="G271" s="17">
        <f>SUM(G272:G275)</f>
        <v>115050</v>
      </c>
      <c r="H271" s="17">
        <f t="shared" ref="H271:S275" si="109">SUM(H276,H281,H286,H291,H296)</f>
        <v>0</v>
      </c>
      <c r="I271" s="17">
        <f t="shared" si="109"/>
        <v>0</v>
      </c>
      <c r="J271" s="17">
        <f t="shared" si="109"/>
        <v>0</v>
      </c>
      <c r="K271" s="17">
        <f t="shared" si="109"/>
        <v>0</v>
      </c>
      <c r="L271" s="17">
        <f t="shared" si="109"/>
        <v>4228.5</v>
      </c>
      <c r="M271" s="17">
        <f t="shared" si="109"/>
        <v>0</v>
      </c>
      <c r="N271" s="17">
        <f t="shared" si="109"/>
        <v>1950</v>
      </c>
      <c r="O271" s="17">
        <f t="shared" si="109"/>
        <v>65050</v>
      </c>
      <c r="P271" s="17">
        <f t="shared" si="109"/>
        <v>1300</v>
      </c>
      <c r="Q271" s="17">
        <f t="shared" si="109"/>
        <v>30000</v>
      </c>
      <c r="R271" s="17">
        <f t="shared" si="109"/>
        <v>0</v>
      </c>
      <c r="S271" s="17">
        <f t="shared" si="109"/>
        <v>20000</v>
      </c>
      <c r="T271" s="11"/>
    </row>
    <row r="272" spans="1:20" s="12" customFormat="1" ht="18" customHeight="1" x14ac:dyDescent="0.25">
      <c r="A272" s="26"/>
      <c r="B272" s="26"/>
      <c r="C272" s="26"/>
      <c r="D272" s="28" t="s">
        <v>11</v>
      </c>
      <c r="E272" s="13" t="s">
        <v>12</v>
      </c>
      <c r="F272" s="17">
        <f t="shared" ref="F272:G275" si="110">H272+J272+L272+N272+P272+R272</f>
        <v>0</v>
      </c>
      <c r="G272" s="17">
        <f t="shared" si="110"/>
        <v>111598.5</v>
      </c>
      <c r="H272" s="17">
        <f t="shared" si="109"/>
        <v>0</v>
      </c>
      <c r="I272" s="17">
        <f t="shared" si="109"/>
        <v>0</v>
      </c>
      <c r="J272" s="17">
        <f t="shared" si="109"/>
        <v>0</v>
      </c>
      <c r="K272" s="17">
        <f t="shared" si="109"/>
        <v>0</v>
      </c>
      <c r="L272" s="17">
        <f t="shared" si="109"/>
        <v>0</v>
      </c>
      <c r="M272" s="17">
        <f t="shared" si="109"/>
        <v>0</v>
      </c>
      <c r="N272" s="17">
        <f t="shared" si="109"/>
        <v>0</v>
      </c>
      <c r="O272" s="17">
        <f t="shared" si="109"/>
        <v>63098.5</v>
      </c>
      <c r="P272" s="17">
        <f t="shared" si="109"/>
        <v>0</v>
      </c>
      <c r="Q272" s="17">
        <f t="shared" si="109"/>
        <v>29100</v>
      </c>
      <c r="R272" s="17">
        <f t="shared" si="109"/>
        <v>0</v>
      </c>
      <c r="S272" s="17">
        <f t="shared" si="109"/>
        <v>19400</v>
      </c>
      <c r="T272" s="11"/>
    </row>
    <row r="273" spans="1:20" s="12" customFormat="1" ht="18" customHeight="1" x14ac:dyDescent="0.25">
      <c r="A273" s="26"/>
      <c r="B273" s="26"/>
      <c r="C273" s="26"/>
      <c r="D273" s="29"/>
      <c r="E273" s="13" t="s">
        <v>13</v>
      </c>
      <c r="F273" s="17">
        <f t="shared" si="110"/>
        <v>0</v>
      </c>
      <c r="G273" s="17">
        <f t="shared" si="110"/>
        <v>3450.2</v>
      </c>
      <c r="H273" s="17">
        <f t="shared" si="109"/>
        <v>0</v>
      </c>
      <c r="I273" s="17">
        <f t="shared" si="109"/>
        <v>0</v>
      </c>
      <c r="J273" s="17">
        <f t="shared" si="109"/>
        <v>0</v>
      </c>
      <c r="K273" s="17">
        <f t="shared" si="109"/>
        <v>0</v>
      </c>
      <c r="L273" s="17">
        <f t="shared" si="109"/>
        <v>0</v>
      </c>
      <c r="M273" s="17">
        <f t="shared" si="109"/>
        <v>0</v>
      </c>
      <c r="N273" s="17">
        <f t="shared" si="109"/>
        <v>0</v>
      </c>
      <c r="O273" s="17">
        <f t="shared" si="109"/>
        <v>1950.7</v>
      </c>
      <c r="P273" s="17">
        <f t="shared" si="109"/>
        <v>0</v>
      </c>
      <c r="Q273" s="17">
        <f t="shared" si="109"/>
        <v>899.7</v>
      </c>
      <c r="R273" s="17">
        <f t="shared" si="109"/>
        <v>0</v>
      </c>
      <c r="S273" s="17">
        <f t="shared" si="109"/>
        <v>599.79999999999995</v>
      </c>
      <c r="T273" s="11"/>
    </row>
    <row r="274" spans="1:20" s="12" customFormat="1" ht="18" customHeight="1" x14ac:dyDescent="0.25">
      <c r="A274" s="26"/>
      <c r="B274" s="26"/>
      <c r="C274" s="26"/>
      <c r="D274" s="29"/>
      <c r="E274" s="13" t="s">
        <v>14</v>
      </c>
      <c r="F274" s="17">
        <f t="shared" si="110"/>
        <v>7478.5</v>
      </c>
      <c r="G274" s="17">
        <f t="shared" si="110"/>
        <v>1.3</v>
      </c>
      <c r="H274" s="17">
        <f t="shared" si="109"/>
        <v>0</v>
      </c>
      <c r="I274" s="17">
        <f t="shared" si="109"/>
        <v>0</v>
      </c>
      <c r="J274" s="17">
        <f t="shared" si="109"/>
        <v>0</v>
      </c>
      <c r="K274" s="17">
        <f t="shared" si="109"/>
        <v>0</v>
      </c>
      <c r="L274" s="17">
        <f t="shared" si="109"/>
        <v>4228.5</v>
      </c>
      <c r="M274" s="17">
        <f t="shared" si="109"/>
        <v>0</v>
      </c>
      <c r="N274" s="17">
        <f t="shared" si="109"/>
        <v>1950</v>
      </c>
      <c r="O274" s="17">
        <f t="shared" si="109"/>
        <v>0.8</v>
      </c>
      <c r="P274" s="17">
        <f t="shared" si="109"/>
        <v>1300</v>
      </c>
      <c r="Q274" s="17">
        <f t="shared" si="109"/>
        <v>0.3</v>
      </c>
      <c r="R274" s="17">
        <f t="shared" si="109"/>
        <v>0</v>
      </c>
      <c r="S274" s="17">
        <f t="shared" si="109"/>
        <v>0.2</v>
      </c>
      <c r="T274" s="11"/>
    </row>
    <row r="275" spans="1:20" s="12" customFormat="1" ht="18" customHeight="1" x14ac:dyDescent="0.25">
      <c r="A275" s="26"/>
      <c r="B275" s="26"/>
      <c r="C275" s="26"/>
      <c r="D275" s="30"/>
      <c r="E275" s="13" t="s">
        <v>15</v>
      </c>
      <c r="F275" s="17">
        <f t="shared" si="110"/>
        <v>0</v>
      </c>
      <c r="G275" s="17">
        <f t="shared" si="110"/>
        <v>0</v>
      </c>
      <c r="H275" s="17">
        <f t="shared" si="109"/>
        <v>0</v>
      </c>
      <c r="I275" s="17">
        <f t="shared" si="109"/>
        <v>0</v>
      </c>
      <c r="J275" s="17">
        <f t="shared" si="109"/>
        <v>0</v>
      </c>
      <c r="K275" s="17">
        <f t="shared" si="109"/>
        <v>0</v>
      </c>
      <c r="L275" s="17">
        <f t="shared" si="109"/>
        <v>0</v>
      </c>
      <c r="M275" s="17">
        <f t="shared" si="109"/>
        <v>0</v>
      </c>
      <c r="N275" s="17">
        <f t="shared" si="109"/>
        <v>0</v>
      </c>
      <c r="O275" s="17">
        <f t="shared" si="109"/>
        <v>0</v>
      </c>
      <c r="P275" s="17">
        <f t="shared" si="109"/>
        <v>0</v>
      </c>
      <c r="Q275" s="17">
        <f t="shared" si="109"/>
        <v>0</v>
      </c>
      <c r="R275" s="17">
        <f t="shared" si="109"/>
        <v>0</v>
      </c>
      <c r="S275" s="17">
        <f t="shared" si="109"/>
        <v>0</v>
      </c>
      <c r="T275" s="11"/>
    </row>
    <row r="276" spans="1:20" s="12" customFormat="1" ht="18" customHeight="1" x14ac:dyDescent="0.25">
      <c r="A276" s="27" t="s">
        <v>56</v>
      </c>
      <c r="B276" s="33" t="s">
        <v>38</v>
      </c>
      <c r="C276" s="33" t="s">
        <v>39</v>
      </c>
      <c r="D276" s="27" t="s">
        <v>104</v>
      </c>
      <c r="E276" s="27"/>
      <c r="F276" s="17">
        <f t="shared" ref="F276:S276" si="111">SUM(F277:F280)</f>
        <v>1625</v>
      </c>
      <c r="G276" s="17">
        <f t="shared" si="111"/>
        <v>25000</v>
      </c>
      <c r="H276" s="17">
        <f t="shared" si="111"/>
        <v>0</v>
      </c>
      <c r="I276" s="17">
        <f t="shared" si="111"/>
        <v>0</v>
      </c>
      <c r="J276" s="17">
        <f t="shared" si="111"/>
        <v>0</v>
      </c>
      <c r="K276" s="17">
        <f t="shared" si="111"/>
        <v>0</v>
      </c>
      <c r="L276" s="17">
        <f t="shared" si="111"/>
        <v>1625</v>
      </c>
      <c r="M276" s="17">
        <f t="shared" si="111"/>
        <v>0</v>
      </c>
      <c r="N276" s="17">
        <f t="shared" si="111"/>
        <v>0</v>
      </c>
      <c r="O276" s="17">
        <f t="shared" si="111"/>
        <v>25000</v>
      </c>
      <c r="P276" s="17">
        <f t="shared" si="111"/>
        <v>0</v>
      </c>
      <c r="Q276" s="17">
        <f t="shared" si="111"/>
        <v>0</v>
      </c>
      <c r="R276" s="17">
        <f t="shared" si="111"/>
        <v>0</v>
      </c>
      <c r="S276" s="17">
        <f t="shared" si="111"/>
        <v>0</v>
      </c>
      <c r="T276" s="11"/>
    </row>
    <row r="277" spans="1:20" s="12" customFormat="1" ht="18" customHeight="1" x14ac:dyDescent="0.25">
      <c r="A277" s="27"/>
      <c r="B277" s="33"/>
      <c r="C277" s="33"/>
      <c r="D277" s="28" t="s">
        <v>11</v>
      </c>
      <c r="E277" s="13" t="s">
        <v>12</v>
      </c>
      <c r="F277" s="17">
        <f t="shared" ref="F277:G280" si="112">H277+J277+L277+N277+P277+R277</f>
        <v>0</v>
      </c>
      <c r="G277" s="17">
        <f t="shared" si="112"/>
        <v>24250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24250</v>
      </c>
      <c r="P277" s="17">
        <v>0</v>
      </c>
      <c r="Q277" s="17">
        <v>0</v>
      </c>
      <c r="R277" s="17">
        <v>0</v>
      </c>
      <c r="S277" s="17">
        <v>0</v>
      </c>
      <c r="T277" s="11"/>
    </row>
    <row r="278" spans="1:20" s="12" customFormat="1" ht="18" customHeight="1" x14ac:dyDescent="0.25">
      <c r="A278" s="27"/>
      <c r="B278" s="33"/>
      <c r="C278" s="33"/>
      <c r="D278" s="29"/>
      <c r="E278" s="13" t="s">
        <v>13</v>
      </c>
      <c r="F278" s="17">
        <f t="shared" si="112"/>
        <v>0</v>
      </c>
      <c r="G278" s="17">
        <f t="shared" si="112"/>
        <v>749.7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749.7</v>
      </c>
      <c r="P278" s="17">
        <v>0</v>
      </c>
      <c r="Q278" s="17">
        <v>0</v>
      </c>
      <c r="R278" s="17">
        <v>0</v>
      </c>
      <c r="S278" s="17">
        <v>0</v>
      </c>
      <c r="T278" s="11"/>
    </row>
    <row r="279" spans="1:20" s="12" customFormat="1" ht="18" customHeight="1" x14ac:dyDescent="0.25">
      <c r="A279" s="27"/>
      <c r="B279" s="33"/>
      <c r="C279" s="33"/>
      <c r="D279" s="29"/>
      <c r="E279" s="13" t="s">
        <v>14</v>
      </c>
      <c r="F279" s="17">
        <f t="shared" si="112"/>
        <v>1625</v>
      </c>
      <c r="G279" s="17">
        <f t="shared" si="112"/>
        <v>0.3</v>
      </c>
      <c r="H279" s="17">
        <v>0</v>
      </c>
      <c r="I279" s="17">
        <v>0</v>
      </c>
      <c r="J279" s="17">
        <v>0</v>
      </c>
      <c r="K279" s="17">
        <v>0</v>
      </c>
      <c r="L279" s="17">
        <v>1625</v>
      </c>
      <c r="M279" s="17">
        <v>0</v>
      </c>
      <c r="N279" s="17">
        <v>0</v>
      </c>
      <c r="O279" s="17">
        <v>0.3</v>
      </c>
      <c r="P279" s="17">
        <v>0</v>
      </c>
      <c r="Q279" s="17">
        <v>0</v>
      </c>
      <c r="R279" s="17">
        <v>0</v>
      </c>
      <c r="S279" s="17">
        <v>0</v>
      </c>
      <c r="T279" s="11"/>
    </row>
    <row r="280" spans="1:20" s="12" customFormat="1" ht="18" customHeight="1" x14ac:dyDescent="0.25">
      <c r="A280" s="27"/>
      <c r="B280" s="33"/>
      <c r="C280" s="33"/>
      <c r="D280" s="30"/>
      <c r="E280" s="13" t="s">
        <v>15</v>
      </c>
      <c r="F280" s="17">
        <f t="shared" si="112"/>
        <v>0</v>
      </c>
      <c r="G280" s="17">
        <f t="shared" si="112"/>
        <v>0</v>
      </c>
      <c r="H280" s="17">
        <v>0</v>
      </c>
      <c r="I280" s="17">
        <v>0</v>
      </c>
      <c r="J280" s="17">
        <v>0</v>
      </c>
      <c r="K280" s="17">
        <v>0</v>
      </c>
      <c r="L280" s="17">
        <v>0</v>
      </c>
      <c r="M280" s="17">
        <v>0</v>
      </c>
      <c r="N280" s="17">
        <v>0</v>
      </c>
      <c r="O280" s="17">
        <v>0</v>
      </c>
      <c r="P280" s="17">
        <v>0</v>
      </c>
      <c r="Q280" s="17">
        <v>0</v>
      </c>
      <c r="R280" s="17">
        <v>0</v>
      </c>
      <c r="S280" s="17">
        <v>0</v>
      </c>
      <c r="T280" s="11"/>
    </row>
    <row r="281" spans="1:20" s="12" customFormat="1" ht="18" customHeight="1" x14ac:dyDescent="0.25">
      <c r="A281" s="27" t="s">
        <v>57</v>
      </c>
      <c r="B281" s="33" t="s">
        <v>38</v>
      </c>
      <c r="C281" s="33" t="s">
        <v>40</v>
      </c>
      <c r="D281" s="27" t="s">
        <v>104</v>
      </c>
      <c r="E281" s="27"/>
      <c r="F281" s="17">
        <f t="shared" ref="F281:S281" si="113">SUM(F282:F285)</f>
        <v>1625</v>
      </c>
      <c r="G281" s="17">
        <f t="shared" si="113"/>
        <v>25000</v>
      </c>
      <c r="H281" s="17">
        <f t="shared" si="113"/>
        <v>0</v>
      </c>
      <c r="I281" s="17">
        <f t="shared" si="113"/>
        <v>0</v>
      </c>
      <c r="J281" s="17">
        <f t="shared" si="113"/>
        <v>0</v>
      </c>
      <c r="K281" s="17">
        <f t="shared" si="113"/>
        <v>0</v>
      </c>
      <c r="L281" s="17">
        <f t="shared" si="113"/>
        <v>1625</v>
      </c>
      <c r="M281" s="17">
        <f t="shared" si="113"/>
        <v>0</v>
      </c>
      <c r="N281" s="17">
        <f t="shared" si="113"/>
        <v>0</v>
      </c>
      <c r="O281" s="17">
        <f t="shared" si="113"/>
        <v>25000</v>
      </c>
      <c r="P281" s="17">
        <f t="shared" si="113"/>
        <v>0</v>
      </c>
      <c r="Q281" s="17">
        <f t="shared" si="113"/>
        <v>0</v>
      </c>
      <c r="R281" s="17">
        <f t="shared" si="113"/>
        <v>0</v>
      </c>
      <c r="S281" s="17">
        <f t="shared" si="113"/>
        <v>0</v>
      </c>
      <c r="T281" s="11"/>
    </row>
    <row r="282" spans="1:20" s="12" customFormat="1" ht="18" customHeight="1" x14ac:dyDescent="0.25">
      <c r="A282" s="27"/>
      <c r="B282" s="33"/>
      <c r="C282" s="33"/>
      <c r="D282" s="28" t="s">
        <v>11</v>
      </c>
      <c r="E282" s="13" t="s">
        <v>12</v>
      </c>
      <c r="F282" s="17">
        <f t="shared" ref="F282:G285" si="114">H282+J282+L282+N282+P282+R282</f>
        <v>0</v>
      </c>
      <c r="G282" s="17">
        <f t="shared" si="114"/>
        <v>24250</v>
      </c>
      <c r="H282" s="17">
        <v>0</v>
      </c>
      <c r="I282" s="17">
        <v>0</v>
      </c>
      <c r="J282" s="17">
        <v>0</v>
      </c>
      <c r="K282" s="17">
        <v>0</v>
      </c>
      <c r="L282" s="17">
        <v>0</v>
      </c>
      <c r="M282" s="17">
        <v>0</v>
      </c>
      <c r="N282" s="17">
        <v>0</v>
      </c>
      <c r="O282" s="17">
        <v>24250</v>
      </c>
      <c r="P282" s="17">
        <v>0</v>
      </c>
      <c r="Q282" s="17">
        <v>0</v>
      </c>
      <c r="R282" s="17">
        <v>0</v>
      </c>
      <c r="S282" s="17">
        <v>0</v>
      </c>
      <c r="T282" s="11"/>
    </row>
    <row r="283" spans="1:20" s="12" customFormat="1" ht="18" customHeight="1" x14ac:dyDescent="0.25">
      <c r="A283" s="27"/>
      <c r="B283" s="33"/>
      <c r="C283" s="33"/>
      <c r="D283" s="29"/>
      <c r="E283" s="13" t="s">
        <v>13</v>
      </c>
      <c r="F283" s="17">
        <f t="shared" si="114"/>
        <v>0</v>
      </c>
      <c r="G283" s="17">
        <f t="shared" si="114"/>
        <v>749.7</v>
      </c>
      <c r="H283" s="17">
        <v>0</v>
      </c>
      <c r="I283" s="17">
        <v>0</v>
      </c>
      <c r="J283" s="17">
        <v>0</v>
      </c>
      <c r="K283" s="17">
        <v>0</v>
      </c>
      <c r="L283" s="17">
        <v>0</v>
      </c>
      <c r="M283" s="17">
        <v>0</v>
      </c>
      <c r="N283" s="17">
        <v>0</v>
      </c>
      <c r="O283" s="17">
        <v>749.7</v>
      </c>
      <c r="P283" s="17">
        <v>0</v>
      </c>
      <c r="Q283" s="17">
        <v>0</v>
      </c>
      <c r="R283" s="17">
        <v>0</v>
      </c>
      <c r="S283" s="17">
        <v>0</v>
      </c>
      <c r="T283" s="11"/>
    </row>
    <row r="284" spans="1:20" s="12" customFormat="1" ht="18" customHeight="1" x14ac:dyDescent="0.25">
      <c r="A284" s="27"/>
      <c r="B284" s="33"/>
      <c r="C284" s="33"/>
      <c r="D284" s="29"/>
      <c r="E284" s="13" t="s">
        <v>14</v>
      </c>
      <c r="F284" s="17">
        <f t="shared" si="114"/>
        <v>1625</v>
      </c>
      <c r="G284" s="17">
        <f t="shared" si="114"/>
        <v>0.3</v>
      </c>
      <c r="H284" s="17">
        <v>0</v>
      </c>
      <c r="I284" s="17">
        <v>0</v>
      </c>
      <c r="J284" s="17">
        <v>0</v>
      </c>
      <c r="K284" s="17">
        <v>0</v>
      </c>
      <c r="L284" s="17">
        <v>1625</v>
      </c>
      <c r="M284" s="17">
        <v>0</v>
      </c>
      <c r="N284" s="17">
        <v>0</v>
      </c>
      <c r="O284" s="17">
        <v>0.3</v>
      </c>
      <c r="P284" s="17">
        <v>0</v>
      </c>
      <c r="Q284" s="17">
        <v>0</v>
      </c>
      <c r="R284" s="17">
        <v>0</v>
      </c>
      <c r="S284" s="17">
        <v>0</v>
      </c>
      <c r="T284" s="11"/>
    </row>
    <row r="285" spans="1:20" s="12" customFormat="1" ht="18" customHeight="1" x14ac:dyDescent="0.25">
      <c r="A285" s="27"/>
      <c r="B285" s="33"/>
      <c r="C285" s="33"/>
      <c r="D285" s="30"/>
      <c r="E285" s="13" t="s">
        <v>15</v>
      </c>
      <c r="F285" s="17">
        <f t="shared" si="114"/>
        <v>0</v>
      </c>
      <c r="G285" s="17">
        <f t="shared" si="114"/>
        <v>0</v>
      </c>
      <c r="H285" s="17">
        <v>0</v>
      </c>
      <c r="I285" s="17">
        <v>0</v>
      </c>
      <c r="J285" s="17">
        <v>0</v>
      </c>
      <c r="K285" s="17">
        <v>0</v>
      </c>
      <c r="L285" s="17">
        <v>0</v>
      </c>
      <c r="M285" s="17">
        <v>0</v>
      </c>
      <c r="N285" s="17">
        <v>0</v>
      </c>
      <c r="O285" s="17">
        <v>0</v>
      </c>
      <c r="P285" s="17">
        <v>0</v>
      </c>
      <c r="Q285" s="17">
        <v>0</v>
      </c>
      <c r="R285" s="17">
        <v>0</v>
      </c>
      <c r="S285" s="17">
        <v>0</v>
      </c>
      <c r="T285" s="11"/>
    </row>
    <row r="286" spans="1:20" s="12" customFormat="1" ht="18" customHeight="1" x14ac:dyDescent="0.25">
      <c r="A286" s="27" t="s">
        <v>58</v>
      </c>
      <c r="B286" s="33" t="s">
        <v>38</v>
      </c>
      <c r="C286" s="33" t="s">
        <v>148</v>
      </c>
      <c r="D286" s="27" t="s">
        <v>104</v>
      </c>
      <c r="E286" s="27"/>
      <c r="F286" s="17">
        <f t="shared" ref="F286:S286" si="115">SUM(F287:F290)</f>
        <v>1950</v>
      </c>
      <c r="G286" s="17">
        <f t="shared" si="115"/>
        <v>30000</v>
      </c>
      <c r="H286" s="17">
        <f t="shared" si="115"/>
        <v>0</v>
      </c>
      <c r="I286" s="17">
        <f t="shared" si="115"/>
        <v>0</v>
      </c>
      <c r="J286" s="17">
        <f t="shared" si="115"/>
        <v>0</v>
      </c>
      <c r="K286" s="17">
        <f t="shared" si="115"/>
        <v>0</v>
      </c>
      <c r="L286" s="17">
        <f t="shared" si="115"/>
        <v>0</v>
      </c>
      <c r="M286" s="17">
        <f t="shared" si="115"/>
        <v>0</v>
      </c>
      <c r="N286" s="17">
        <f t="shared" si="115"/>
        <v>1950</v>
      </c>
      <c r="O286" s="17">
        <f t="shared" si="115"/>
        <v>0</v>
      </c>
      <c r="P286" s="17">
        <f t="shared" si="115"/>
        <v>0</v>
      </c>
      <c r="Q286" s="17">
        <f t="shared" si="115"/>
        <v>30000</v>
      </c>
      <c r="R286" s="17">
        <f t="shared" si="115"/>
        <v>0</v>
      </c>
      <c r="S286" s="17">
        <f t="shared" si="115"/>
        <v>0</v>
      </c>
      <c r="T286" s="11"/>
    </row>
    <row r="287" spans="1:20" s="12" customFormat="1" ht="18" customHeight="1" x14ac:dyDescent="0.25">
      <c r="A287" s="27"/>
      <c r="B287" s="33"/>
      <c r="C287" s="33"/>
      <c r="D287" s="28" t="s">
        <v>11</v>
      </c>
      <c r="E287" s="13" t="s">
        <v>12</v>
      </c>
      <c r="F287" s="17">
        <f t="shared" ref="F287:G290" si="116">H287+J287+L287+N287+P287+R287</f>
        <v>0</v>
      </c>
      <c r="G287" s="17">
        <f t="shared" si="116"/>
        <v>29100</v>
      </c>
      <c r="H287" s="17">
        <v>0</v>
      </c>
      <c r="I287" s="17">
        <v>0</v>
      </c>
      <c r="J287" s="17">
        <v>0</v>
      </c>
      <c r="K287" s="17">
        <v>0</v>
      </c>
      <c r="L287" s="17">
        <v>0</v>
      </c>
      <c r="M287" s="17">
        <v>0</v>
      </c>
      <c r="N287" s="17">
        <v>0</v>
      </c>
      <c r="O287" s="17">
        <v>0</v>
      </c>
      <c r="P287" s="17">
        <v>0</v>
      </c>
      <c r="Q287" s="17">
        <v>29100</v>
      </c>
      <c r="R287" s="17">
        <v>0</v>
      </c>
      <c r="S287" s="17">
        <v>0</v>
      </c>
      <c r="T287" s="11"/>
    </row>
    <row r="288" spans="1:20" s="12" customFormat="1" ht="18" customHeight="1" x14ac:dyDescent="0.25">
      <c r="A288" s="27"/>
      <c r="B288" s="33"/>
      <c r="C288" s="33"/>
      <c r="D288" s="29"/>
      <c r="E288" s="13" t="s">
        <v>13</v>
      </c>
      <c r="F288" s="17">
        <f t="shared" si="116"/>
        <v>0</v>
      </c>
      <c r="G288" s="17">
        <f t="shared" si="116"/>
        <v>899.7</v>
      </c>
      <c r="H288" s="17">
        <v>0</v>
      </c>
      <c r="I288" s="17">
        <v>0</v>
      </c>
      <c r="J288" s="17">
        <v>0</v>
      </c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899.7</v>
      </c>
      <c r="R288" s="17">
        <v>0</v>
      </c>
      <c r="S288" s="17">
        <v>0</v>
      </c>
      <c r="T288" s="11"/>
    </row>
    <row r="289" spans="1:20" s="12" customFormat="1" ht="18" customHeight="1" x14ac:dyDescent="0.25">
      <c r="A289" s="27"/>
      <c r="B289" s="33"/>
      <c r="C289" s="33"/>
      <c r="D289" s="29"/>
      <c r="E289" s="13" t="s">
        <v>14</v>
      </c>
      <c r="F289" s="17">
        <f t="shared" si="116"/>
        <v>1950</v>
      </c>
      <c r="G289" s="17">
        <f t="shared" si="116"/>
        <v>0.3</v>
      </c>
      <c r="H289" s="17">
        <v>0</v>
      </c>
      <c r="I289" s="17">
        <v>0</v>
      </c>
      <c r="J289" s="17">
        <v>0</v>
      </c>
      <c r="K289" s="17">
        <v>0</v>
      </c>
      <c r="L289" s="17">
        <v>0</v>
      </c>
      <c r="M289" s="17">
        <v>0</v>
      </c>
      <c r="N289" s="17">
        <v>1950</v>
      </c>
      <c r="O289" s="17">
        <v>0</v>
      </c>
      <c r="P289" s="17">
        <v>0</v>
      </c>
      <c r="Q289" s="17">
        <v>0.3</v>
      </c>
      <c r="R289" s="17">
        <v>0</v>
      </c>
      <c r="S289" s="17">
        <v>0</v>
      </c>
      <c r="T289" s="11"/>
    </row>
    <row r="290" spans="1:20" s="12" customFormat="1" ht="18" customHeight="1" x14ac:dyDescent="0.25">
      <c r="A290" s="27"/>
      <c r="B290" s="33"/>
      <c r="C290" s="33"/>
      <c r="D290" s="30"/>
      <c r="E290" s="13" t="s">
        <v>15</v>
      </c>
      <c r="F290" s="17">
        <f t="shared" si="116"/>
        <v>0</v>
      </c>
      <c r="G290" s="17">
        <f t="shared" si="116"/>
        <v>0</v>
      </c>
      <c r="H290" s="17">
        <v>0</v>
      </c>
      <c r="I290" s="17">
        <v>0</v>
      </c>
      <c r="J290" s="17">
        <v>0</v>
      </c>
      <c r="K290" s="17">
        <v>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0</v>
      </c>
      <c r="R290" s="17">
        <v>0</v>
      </c>
      <c r="S290" s="17">
        <v>0</v>
      </c>
      <c r="T290" s="11"/>
    </row>
    <row r="291" spans="1:20" s="12" customFormat="1" ht="18" customHeight="1" x14ac:dyDescent="0.25">
      <c r="A291" s="27" t="s">
        <v>59</v>
      </c>
      <c r="B291" s="33" t="s">
        <v>38</v>
      </c>
      <c r="C291" s="33" t="s">
        <v>95</v>
      </c>
      <c r="D291" s="27" t="s">
        <v>104</v>
      </c>
      <c r="E291" s="27"/>
      <c r="F291" s="17">
        <f t="shared" ref="F291:S291" si="117">SUM(F292:F295)</f>
        <v>1300</v>
      </c>
      <c r="G291" s="17">
        <f t="shared" si="117"/>
        <v>20000</v>
      </c>
      <c r="H291" s="17">
        <f t="shared" si="117"/>
        <v>0</v>
      </c>
      <c r="I291" s="17">
        <f t="shared" si="117"/>
        <v>0</v>
      </c>
      <c r="J291" s="17">
        <f t="shared" si="117"/>
        <v>0</v>
      </c>
      <c r="K291" s="17">
        <f t="shared" si="117"/>
        <v>0</v>
      </c>
      <c r="L291" s="17">
        <f t="shared" si="117"/>
        <v>0</v>
      </c>
      <c r="M291" s="17">
        <f t="shared" si="117"/>
        <v>0</v>
      </c>
      <c r="N291" s="17">
        <f t="shared" si="117"/>
        <v>0</v>
      </c>
      <c r="O291" s="17">
        <f t="shared" si="117"/>
        <v>0</v>
      </c>
      <c r="P291" s="17">
        <f t="shared" si="117"/>
        <v>1300</v>
      </c>
      <c r="Q291" s="17">
        <f t="shared" si="117"/>
        <v>0</v>
      </c>
      <c r="R291" s="17">
        <f t="shared" si="117"/>
        <v>0</v>
      </c>
      <c r="S291" s="17">
        <f t="shared" si="117"/>
        <v>20000</v>
      </c>
      <c r="T291" s="11"/>
    </row>
    <row r="292" spans="1:20" s="12" customFormat="1" ht="18" customHeight="1" x14ac:dyDescent="0.25">
      <c r="A292" s="27"/>
      <c r="B292" s="33"/>
      <c r="C292" s="33"/>
      <c r="D292" s="28" t="s">
        <v>11</v>
      </c>
      <c r="E292" s="13" t="s">
        <v>12</v>
      </c>
      <c r="F292" s="17">
        <f t="shared" ref="F292:G295" si="118">H292+J292+L292+N292+P292+R292</f>
        <v>0</v>
      </c>
      <c r="G292" s="17">
        <f t="shared" si="118"/>
        <v>19400</v>
      </c>
      <c r="H292" s="17">
        <v>0</v>
      </c>
      <c r="I292" s="17">
        <v>0</v>
      </c>
      <c r="J292" s="17">
        <v>0</v>
      </c>
      <c r="K292" s="17">
        <v>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0</v>
      </c>
      <c r="R292" s="17">
        <v>0</v>
      </c>
      <c r="S292" s="17">
        <v>19400</v>
      </c>
      <c r="T292" s="11"/>
    </row>
    <row r="293" spans="1:20" s="12" customFormat="1" ht="18" customHeight="1" x14ac:dyDescent="0.25">
      <c r="A293" s="27"/>
      <c r="B293" s="33"/>
      <c r="C293" s="33"/>
      <c r="D293" s="29"/>
      <c r="E293" s="13" t="s">
        <v>13</v>
      </c>
      <c r="F293" s="17">
        <f t="shared" si="118"/>
        <v>0</v>
      </c>
      <c r="G293" s="17">
        <f t="shared" si="118"/>
        <v>599.79999999999995</v>
      </c>
      <c r="H293" s="17">
        <v>0</v>
      </c>
      <c r="I293" s="17">
        <v>0</v>
      </c>
      <c r="J293" s="17">
        <v>0</v>
      </c>
      <c r="K293" s="17">
        <v>0</v>
      </c>
      <c r="L293" s="17">
        <v>0</v>
      </c>
      <c r="M293" s="17">
        <v>0</v>
      </c>
      <c r="N293" s="17">
        <v>0</v>
      </c>
      <c r="O293" s="17">
        <v>0</v>
      </c>
      <c r="P293" s="17">
        <v>0</v>
      </c>
      <c r="Q293" s="17">
        <v>0</v>
      </c>
      <c r="R293" s="17">
        <v>0</v>
      </c>
      <c r="S293" s="17">
        <v>599.79999999999995</v>
      </c>
      <c r="T293" s="11"/>
    </row>
    <row r="294" spans="1:20" s="12" customFormat="1" ht="18" customHeight="1" x14ac:dyDescent="0.25">
      <c r="A294" s="27"/>
      <c r="B294" s="33"/>
      <c r="C294" s="33"/>
      <c r="D294" s="29"/>
      <c r="E294" s="13" t="s">
        <v>14</v>
      </c>
      <c r="F294" s="17">
        <f t="shared" si="118"/>
        <v>1300</v>
      </c>
      <c r="G294" s="17">
        <f t="shared" si="118"/>
        <v>0.2</v>
      </c>
      <c r="H294" s="17">
        <v>0</v>
      </c>
      <c r="I294" s="17">
        <v>0</v>
      </c>
      <c r="J294" s="17">
        <v>0</v>
      </c>
      <c r="K294" s="17">
        <v>0</v>
      </c>
      <c r="L294" s="17">
        <v>0</v>
      </c>
      <c r="M294" s="17">
        <v>0</v>
      </c>
      <c r="N294" s="17">
        <v>0</v>
      </c>
      <c r="O294" s="17">
        <v>0</v>
      </c>
      <c r="P294" s="17">
        <v>1300</v>
      </c>
      <c r="Q294" s="17">
        <v>0</v>
      </c>
      <c r="R294" s="17">
        <v>0</v>
      </c>
      <c r="S294" s="17">
        <v>0.2</v>
      </c>
      <c r="T294" s="11"/>
    </row>
    <row r="295" spans="1:20" s="12" customFormat="1" ht="18" customHeight="1" x14ac:dyDescent="0.25">
      <c r="A295" s="27"/>
      <c r="B295" s="33"/>
      <c r="C295" s="33"/>
      <c r="D295" s="30"/>
      <c r="E295" s="13" t="s">
        <v>15</v>
      </c>
      <c r="F295" s="17">
        <f t="shared" si="118"/>
        <v>0</v>
      </c>
      <c r="G295" s="17">
        <f t="shared" si="118"/>
        <v>0</v>
      </c>
      <c r="H295" s="17">
        <v>0</v>
      </c>
      <c r="I295" s="17">
        <v>0</v>
      </c>
      <c r="J295" s="17">
        <v>0</v>
      </c>
      <c r="K295" s="17">
        <v>0</v>
      </c>
      <c r="L295" s="17">
        <v>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11"/>
    </row>
    <row r="296" spans="1:20" s="12" customFormat="1" ht="18" customHeight="1" x14ac:dyDescent="0.25">
      <c r="A296" s="27" t="s">
        <v>60</v>
      </c>
      <c r="B296" s="33" t="s">
        <v>38</v>
      </c>
      <c r="C296" s="33" t="s">
        <v>96</v>
      </c>
      <c r="D296" s="27" t="s">
        <v>104</v>
      </c>
      <c r="E296" s="27"/>
      <c r="F296" s="17">
        <f t="shared" ref="F296:S296" si="119">SUM(F297:F300)</f>
        <v>978.5</v>
      </c>
      <c r="G296" s="17">
        <f t="shared" si="119"/>
        <v>15050</v>
      </c>
      <c r="H296" s="17">
        <f t="shared" si="119"/>
        <v>0</v>
      </c>
      <c r="I296" s="17">
        <f t="shared" si="119"/>
        <v>0</v>
      </c>
      <c r="J296" s="17">
        <f t="shared" si="119"/>
        <v>0</v>
      </c>
      <c r="K296" s="17">
        <f t="shared" si="119"/>
        <v>0</v>
      </c>
      <c r="L296" s="17">
        <f t="shared" si="119"/>
        <v>978.5</v>
      </c>
      <c r="M296" s="17">
        <f t="shared" si="119"/>
        <v>0</v>
      </c>
      <c r="N296" s="17">
        <f t="shared" si="119"/>
        <v>0</v>
      </c>
      <c r="O296" s="17">
        <f t="shared" si="119"/>
        <v>15050</v>
      </c>
      <c r="P296" s="17">
        <f t="shared" si="119"/>
        <v>0</v>
      </c>
      <c r="Q296" s="17">
        <f t="shared" si="119"/>
        <v>0</v>
      </c>
      <c r="R296" s="17">
        <f t="shared" si="119"/>
        <v>0</v>
      </c>
      <c r="S296" s="17">
        <f t="shared" si="119"/>
        <v>0</v>
      </c>
      <c r="T296" s="11"/>
    </row>
    <row r="297" spans="1:20" s="12" customFormat="1" ht="18" customHeight="1" x14ac:dyDescent="0.25">
      <c r="A297" s="27"/>
      <c r="B297" s="33"/>
      <c r="C297" s="33"/>
      <c r="D297" s="28" t="s">
        <v>11</v>
      </c>
      <c r="E297" s="13" t="s">
        <v>12</v>
      </c>
      <c r="F297" s="17">
        <f t="shared" ref="F297:G300" si="120">H297+J297+L297+N297+P297+R297</f>
        <v>0</v>
      </c>
      <c r="G297" s="17">
        <f t="shared" si="120"/>
        <v>14598.5</v>
      </c>
      <c r="H297" s="17">
        <v>0</v>
      </c>
      <c r="I297" s="17">
        <v>0</v>
      </c>
      <c r="J297" s="17">
        <v>0</v>
      </c>
      <c r="K297" s="17">
        <v>0</v>
      </c>
      <c r="L297" s="17">
        <v>0</v>
      </c>
      <c r="M297" s="17">
        <v>0</v>
      </c>
      <c r="N297" s="17">
        <v>0</v>
      </c>
      <c r="O297" s="17">
        <v>14598.5</v>
      </c>
      <c r="P297" s="17">
        <v>0</v>
      </c>
      <c r="Q297" s="17">
        <v>0</v>
      </c>
      <c r="R297" s="17">
        <v>0</v>
      </c>
      <c r="S297" s="17">
        <v>0</v>
      </c>
      <c r="T297" s="11"/>
    </row>
    <row r="298" spans="1:20" s="12" customFormat="1" ht="18" customHeight="1" x14ac:dyDescent="0.25">
      <c r="A298" s="27"/>
      <c r="B298" s="33"/>
      <c r="C298" s="33"/>
      <c r="D298" s="29"/>
      <c r="E298" s="13" t="s">
        <v>13</v>
      </c>
      <c r="F298" s="17">
        <f t="shared" si="120"/>
        <v>0</v>
      </c>
      <c r="G298" s="17">
        <f t="shared" si="120"/>
        <v>451.3</v>
      </c>
      <c r="H298" s="17">
        <v>0</v>
      </c>
      <c r="I298" s="17">
        <v>0</v>
      </c>
      <c r="J298" s="17">
        <v>0</v>
      </c>
      <c r="K298" s="17">
        <v>0</v>
      </c>
      <c r="L298" s="17">
        <v>0</v>
      </c>
      <c r="M298" s="17">
        <v>0</v>
      </c>
      <c r="N298" s="17">
        <v>0</v>
      </c>
      <c r="O298" s="17">
        <v>451.3</v>
      </c>
      <c r="P298" s="17">
        <v>0</v>
      </c>
      <c r="Q298" s="17">
        <v>0</v>
      </c>
      <c r="R298" s="17">
        <v>0</v>
      </c>
      <c r="S298" s="17">
        <v>0</v>
      </c>
      <c r="T298" s="11"/>
    </row>
    <row r="299" spans="1:20" s="12" customFormat="1" ht="18" customHeight="1" x14ac:dyDescent="0.25">
      <c r="A299" s="27"/>
      <c r="B299" s="33"/>
      <c r="C299" s="33"/>
      <c r="D299" s="29"/>
      <c r="E299" s="13" t="s">
        <v>14</v>
      </c>
      <c r="F299" s="17">
        <f t="shared" si="120"/>
        <v>978.5</v>
      </c>
      <c r="G299" s="17">
        <f t="shared" si="120"/>
        <v>0.2</v>
      </c>
      <c r="H299" s="17">
        <v>0</v>
      </c>
      <c r="I299" s="17">
        <v>0</v>
      </c>
      <c r="J299" s="17">
        <v>0</v>
      </c>
      <c r="K299" s="17">
        <v>0</v>
      </c>
      <c r="L299" s="17">
        <v>978.5</v>
      </c>
      <c r="M299" s="17">
        <v>0</v>
      </c>
      <c r="N299" s="17">
        <v>0</v>
      </c>
      <c r="O299" s="17">
        <v>0.2</v>
      </c>
      <c r="P299" s="17">
        <v>0</v>
      </c>
      <c r="Q299" s="17">
        <v>0</v>
      </c>
      <c r="R299" s="17">
        <v>0</v>
      </c>
      <c r="S299" s="17">
        <v>0</v>
      </c>
      <c r="T299" s="11"/>
    </row>
    <row r="300" spans="1:20" s="12" customFormat="1" ht="18" customHeight="1" x14ac:dyDescent="0.25">
      <c r="A300" s="27"/>
      <c r="B300" s="33"/>
      <c r="C300" s="33"/>
      <c r="D300" s="30"/>
      <c r="E300" s="13" t="s">
        <v>15</v>
      </c>
      <c r="F300" s="17">
        <f t="shared" si="120"/>
        <v>0</v>
      </c>
      <c r="G300" s="17">
        <f t="shared" si="120"/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1"/>
    </row>
    <row r="301" spans="1:20" s="12" customFormat="1" ht="18" customHeight="1" x14ac:dyDescent="0.25">
      <c r="A301" s="26" t="s">
        <v>133</v>
      </c>
      <c r="B301" s="26"/>
      <c r="C301" s="26"/>
      <c r="D301" s="27" t="s">
        <v>104</v>
      </c>
      <c r="E301" s="27"/>
      <c r="F301" s="17">
        <f>SUM(F302:F305)</f>
        <v>7812</v>
      </c>
      <c r="G301" s="17">
        <f>SUM(G302:G305)</f>
        <v>211212.6</v>
      </c>
      <c r="H301" s="17">
        <f t="shared" ref="H301:S305" si="121">SUM(H306,H311,H316,H321)</f>
        <v>1232</v>
      </c>
      <c r="I301" s="17">
        <f t="shared" si="121"/>
        <v>0</v>
      </c>
      <c r="J301" s="17">
        <f t="shared" si="121"/>
        <v>2680</v>
      </c>
      <c r="K301" s="17">
        <f t="shared" si="121"/>
        <v>62151.45</v>
      </c>
      <c r="L301" s="17">
        <f t="shared" si="121"/>
        <v>3900</v>
      </c>
      <c r="M301" s="17">
        <f t="shared" si="121"/>
        <v>59061.15</v>
      </c>
      <c r="N301" s="17">
        <f t="shared" si="121"/>
        <v>0</v>
      </c>
      <c r="O301" s="17">
        <f t="shared" si="121"/>
        <v>90000</v>
      </c>
      <c r="P301" s="17">
        <f t="shared" si="121"/>
        <v>0</v>
      </c>
      <c r="Q301" s="17">
        <f t="shared" si="121"/>
        <v>0</v>
      </c>
      <c r="R301" s="17">
        <f t="shared" si="121"/>
        <v>0</v>
      </c>
      <c r="S301" s="17">
        <f t="shared" si="121"/>
        <v>0</v>
      </c>
      <c r="T301" s="11"/>
    </row>
    <row r="302" spans="1:20" s="12" customFormat="1" ht="18" customHeight="1" x14ac:dyDescent="0.25">
      <c r="A302" s="26"/>
      <c r="B302" s="26"/>
      <c r="C302" s="26"/>
      <c r="D302" s="28" t="s">
        <v>11</v>
      </c>
      <c r="E302" s="13" t="s">
        <v>12</v>
      </c>
      <c r="F302" s="17">
        <f t="shared" ref="F302:G305" si="122">H302+J302+L302+N302+P302+R302</f>
        <v>0</v>
      </c>
      <c r="G302" s="17">
        <f t="shared" si="122"/>
        <v>204876.2</v>
      </c>
      <c r="H302" s="17">
        <f t="shared" si="121"/>
        <v>0</v>
      </c>
      <c r="I302" s="17">
        <f t="shared" si="121"/>
        <v>0</v>
      </c>
      <c r="J302" s="17">
        <f t="shared" si="121"/>
        <v>0</v>
      </c>
      <c r="K302" s="17">
        <f t="shared" si="121"/>
        <v>60286.5</v>
      </c>
      <c r="L302" s="17">
        <f t="shared" si="121"/>
        <v>0</v>
      </c>
      <c r="M302" s="17">
        <f t="shared" si="121"/>
        <v>57289.7</v>
      </c>
      <c r="N302" s="17">
        <f t="shared" si="121"/>
        <v>0</v>
      </c>
      <c r="O302" s="17">
        <f t="shared" si="121"/>
        <v>87300</v>
      </c>
      <c r="P302" s="17">
        <f t="shared" si="121"/>
        <v>0</v>
      </c>
      <c r="Q302" s="17">
        <f t="shared" si="121"/>
        <v>0</v>
      </c>
      <c r="R302" s="17">
        <f t="shared" si="121"/>
        <v>0</v>
      </c>
      <c r="S302" s="17">
        <f t="shared" si="121"/>
        <v>0</v>
      </c>
      <c r="T302" s="11"/>
    </row>
    <row r="303" spans="1:20" s="12" customFormat="1" ht="18" customHeight="1" x14ac:dyDescent="0.25">
      <c r="A303" s="26"/>
      <c r="B303" s="26"/>
      <c r="C303" s="26"/>
      <c r="D303" s="29"/>
      <c r="E303" s="13" t="s">
        <v>13</v>
      </c>
      <c r="F303" s="17">
        <f t="shared" si="122"/>
        <v>0</v>
      </c>
      <c r="G303" s="17">
        <f t="shared" si="122"/>
        <v>6334.29</v>
      </c>
      <c r="H303" s="17">
        <f t="shared" si="121"/>
        <v>0</v>
      </c>
      <c r="I303" s="17">
        <f t="shared" si="121"/>
        <v>0</v>
      </c>
      <c r="J303" s="17">
        <f t="shared" si="121"/>
        <v>0</v>
      </c>
      <c r="K303" s="17">
        <f t="shared" si="121"/>
        <v>1864.28</v>
      </c>
      <c r="L303" s="17">
        <f t="shared" si="121"/>
        <v>0</v>
      </c>
      <c r="M303" s="17">
        <f t="shared" si="121"/>
        <v>1770.9099999999999</v>
      </c>
      <c r="N303" s="17">
        <f t="shared" si="121"/>
        <v>0</v>
      </c>
      <c r="O303" s="17">
        <f t="shared" si="121"/>
        <v>2699.1000000000004</v>
      </c>
      <c r="P303" s="17">
        <f t="shared" si="121"/>
        <v>0</v>
      </c>
      <c r="Q303" s="17">
        <f t="shared" si="121"/>
        <v>0</v>
      </c>
      <c r="R303" s="17">
        <f t="shared" si="121"/>
        <v>0</v>
      </c>
      <c r="S303" s="17">
        <f t="shared" si="121"/>
        <v>0</v>
      </c>
      <c r="T303" s="11"/>
    </row>
    <row r="304" spans="1:20" s="12" customFormat="1" ht="18" customHeight="1" x14ac:dyDescent="0.25">
      <c r="A304" s="26"/>
      <c r="B304" s="26"/>
      <c r="C304" s="26"/>
      <c r="D304" s="29"/>
      <c r="E304" s="13" t="s">
        <v>14</v>
      </c>
      <c r="F304" s="17">
        <f t="shared" si="122"/>
        <v>7812</v>
      </c>
      <c r="G304" s="17">
        <f t="shared" si="122"/>
        <v>2.11</v>
      </c>
      <c r="H304" s="17">
        <f t="shared" si="121"/>
        <v>1232</v>
      </c>
      <c r="I304" s="17">
        <f t="shared" si="121"/>
        <v>0</v>
      </c>
      <c r="J304" s="17">
        <f t="shared" si="121"/>
        <v>2680</v>
      </c>
      <c r="K304" s="17">
        <f t="shared" si="121"/>
        <v>0.67</v>
      </c>
      <c r="L304" s="17">
        <f t="shared" si="121"/>
        <v>3900</v>
      </c>
      <c r="M304" s="17">
        <f t="shared" si="121"/>
        <v>0.54</v>
      </c>
      <c r="N304" s="17">
        <f t="shared" si="121"/>
        <v>0</v>
      </c>
      <c r="O304" s="17">
        <f t="shared" si="121"/>
        <v>0.89999999999999991</v>
      </c>
      <c r="P304" s="17">
        <f t="shared" si="121"/>
        <v>0</v>
      </c>
      <c r="Q304" s="17">
        <f t="shared" si="121"/>
        <v>0</v>
      </c>
      <c r="R304" s="17">
        <f t="shared" si="121"/>
        <v>0</v>
      </c>
      <c r="S304" s="17">
        <f t="shared" si="121"/>
        <v>0</v>
      </c>
      <c r="T304" s="11"/>
    </row>
    <row r="305" spans="1:20" s="12" customFormat="1" ht="18" customHeight="1" x14ac:dyDescent="0.25">
      <c r="A305" s="26"/>
      <c r="B305" s="26"/>
      <c r="C305" s="26"/>
      <c r="D305" s="30"/>
      <c r="E305" s="13" t="s">
        <v>15</v>
      </c>
      <c r="F305" s="17">
        <f t="shared" si="122"/>
        <v>0</v>
      </c>
      <c r="G305" s="17">
        <f t="shared" si="122"/>
        <v>0</v>
      </c>
      <c r="H305" s="17">
        <f t="shared" si="121"/>
        <v>0</v>
      </c>
      <c r="I305" s="17">
        <f t="shared" si="121"/>
        <v>0</v>
      </c>
      <c r="J305" s="17">
        <f t="shared" si="121"/>
        <v>0</v>
      </c>
      <c r="K305" s="17">
        <f t="shared" si="121"/>
        <v>0</v>
      </c>
      <c r="L305" s="17">
        <f t="shared" si="121"/>
        <v>0</v>
      </c>
      <c r="M305" s="17">
        <f t="shared" si="121"/>
        <v>0</v>
      </c>
      <c r="N305" s="17">
        <f t="shared" si="121"/>
        <v>0</v>
      </c>
      <c r="O305" s="17">
        <f t="shared" si="121"/>
        <v>0</v>
      </c>
      <c r="P305" s="17">
        <f t="shared" si="121"/>
        <v>0</v>
      </c>
      <c r="Q305" s="17">
        <f t="shared" si="121"/>
        <v>0</v>
      </c>
      <c r="R305" s="17">
        <f t="shared" si="121"/>
        <v>0</v>
      </c>
      <c r="S305" s="17">
        <f t="shared" si="121"/>
        <v>0</v>
      </c>
      <c r="T305" s="11"/>
    </row>
    <row r="306" spans="1:20" s="12" customFormat="1" ht="18" customHeight="1" x14ac:dyDescent="0.25">
      <c r="A306" s="27" t="s">
        <v>56</v>
      </c>
      <c r="B306" s="33" t="s">
        <v>41</v>
      </c>
      <c r="C306" s="33" t="s">
        <v>42</v>
      </c>
      <c r="D306" s="27" t="s">
        <v>104</v>
      </c>
      <c r="E306" s="27"/>
      <c r="F306" s="17">
        <f t="shared" ref="F306:S306" si="123">SUM(F307:F310)</f>
        <v>955</v>
      </c>
      <c r="G306" s="17">
        <f t="shared" si="123"/>
        <v>16571.449999999997</v>
      </c>
      <c r="H306" s="17">
        <f t="shared" si="123"/>
        <v>955</v>
      </c>
      <c r="I306" s="17">
        <f t="shared" si="123"/>
        <v>0</v>
      </c>
      <c r="J306" s="17">
        <f t="shared" si="123"/>
        <v>0</v>
      </c>
      <c r="K306" s="17">
        <f t="shared" si="123"/>
        <v>16571.449999999997</v>
      </c>
      <c r="L306" s="17">
        <f t="shared" si="123"/>
        <v>0</v>
      </c>
      <c r="M306" s="17">
        <f t="shared" si="123"/>
        <v>0</v>
      </c>
      <c r="N306" s="17">
        <f t="shared" si="123"/>
        <v>0</v>
      </c>
      <c r="O306" s="17">
        <f t="shared" si="123"/>
        <v>0</v>
      </c>
      <c r="P306" s="17">
        <f t="shared" si="123"/>
        <v>0</v>
      </c>
      <c r="Q306" s="17">
        <f t="shared" si="123"/>
        <v>0</v>
      </c>
      <c r="R306" s="17">
        <f t="shared" si="123"/>
        <v>0</v>
      </c>
      <c r="S306" s="17">
        <f t="shared" si="123"/>
        <v>0</v>
      </c>
      <c r="T306" s="11"/>
    </row>
    <row r="307" spans="1:20" s="12" customFormat="1" ht="18" customHeight="1" x14ac:dyDescent="0.25">
      <c r="A307" s="27"/>
      <c r="B307" s="33"/>
      <c r="C307" s="33"/>
      <c r="D307" s="28" t="s">
        <v>11</v>
      </c>
      <c r="E307" s="13" t="s">
        <v>12</v>
      </c>
      <c r="F307" s="17">
        <f t="shared" ref="F307:G310" si="124">H307+J307+L307+N307+P307+R307</f>
        <v>0</v>
      </c>
      <c r="G307" s="17">
        <f t="shared" si="124"/>
        <v>16074.3</v>
      </c>
      <c r="H307" s="17">
        <v>0</v>
      </c>
      <c r="I307" s="17">
        <v>0</v>
      </c>
      <c r="J307" s="17">
        <v>0</v>
      </c>
      <c r="K307" s="17">
        <v>16074.3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1"/>
    </row>
    <row r="308" spans="1:20" s="12" customFormat="1" ht="18" customHeight="1" x14ac:dyDescent="0.25">
      <c r="A308" s="27"/>
      <c r="B308" s="33"/>
      <c r="C308" s="33"/>
      <c r="D308" s="29"/>
      <c r="E308" s="13" t="s">
        <v>13</v>
      </c>
      <c r="F308" s="17">
        <f t="shared" si="124"/>
        <v>0</v>
      </c>
      <c r="G308" s="17">
        <f t="shared" si="124"/>
        <v>496.98</v>
      </c>
      <c r="H308" s="17">
        <v>0</v>
      </c>
      <c r="I308" s="17">
        <v>0</v>
      </c>
      <c r="J308" s="17">
        <v>0</v>
      </c>
      <c r="K308" s="17">
        <v>496.98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1"/>
    </row>
    <row r="309" spans="1:20" s="12" customFormat="1" ht="18" customHeight="1" x14ac:dyDescent="0.25">
      <c r="A309" s="27"/>
      <c r="B309" s="33"/>
      <c r="C309" s="33"/>
      <c r="D309" s="29"/>
      <c r="E309" s="13" t="s">
        <v>14</v>
      </c>
      <c r="F309" s="17">
        <f t="shared" si="124"/>
        <v>955</v>
      </c>
      <c r="G309" s="17">
        <f t="shared" si="124"/>
        <v>0.17</v>
      </c>
      <c r="H309" s="17">
        <v>955</v>
      </c>
      <c r="I309" s="17">
        <v>0</v>
      </c>
      <c r="J309" s="17">
        <v>0</v>
      </c>
      <c r="K309" s="17">
        <v>0.17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1"/>
    </row>
    <row r="310" spans="1:20" s="12" customFormat="1" ht="18" customHeight="1" x14ac:dyDescent="0.25">
      <c r="A310" s="27"/>
      <c r="B310" s="33"/>
      <c r="C310" s="33"/>
      <c r="D310" s="30"/>
      <c r="E310" s="13" t="s">
        <v>15</v>
      </c>
      <c r="F310" s="17">
        <f t="shared" si="124"/>
        <v>0</v>
      </c>
      <c r="G310" s="17">
        <f t="shared" si="124"/>
        <v>0</v>
      </c>
      <c r="H310" s="17">
        <v>0</v>
      </c>
      <c r="I310" s="17">
        <v>0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1"/>
    </row>
    <row r="311" spans="1:20" s="12" customFormat="1" ht="18" customHeight="1" x14ac:dyDescent="0.25">
      <c r="A311" s="27" t="s">
        <v>57</v>
      </c>
      <c r="B311" s="33" t="s">
        <v>41</v>
      </c>
      <c r="C311" s="33" t="s">
        <v>97</v>
      </c>
      <c r="D311" s="27" t="s">
        <v>104</v>
      </c>
      <c r="E311" s="27"/>
      <c r="F311" s="17">
        <f t="shared" ref="F311:S311" si="125">SUM(F312:F315)</f>
        <v>2680</v>
      </c>
      <c r="G311" s="17">
        <f t="shared" si="125"/>
        <v>70000</v>
      </c>
      <c r="H311" s="17">
        <f t="shared" si="125"/>
        <v>0</v>
      </c>
      <c r="I311" s="17">
        <f t="shared" si="125"/>
        <v>0</v>
      </c>
      <c r="J311" s="17">
        <f t="shared" si="125"/>
        <v>2680</v>
      </c>
      <c r="K311" s="17">
        <f t="shared" si="125"/>
        <v>0</v>
      </c>
      <c r="L311" s="17">
        <f t="shared" si="125"/>
        <v>0</v>
      </c>
      <c r="M311" s="17">
        <f t="shared" si="125"/>
        <v>40000</v>
      </c>
      <c r="N311" s="17">
        <f t="shared" si="125"/>
        <v>0</v>
      </c>
      <c r="O311" s="17">
        <f t="shared" si="125"/>
        <v>30000</v>
      </c>
      <c r="P311" s="17">
        <f t="shared" si="125"/>
        <v>0</v>
      </c>
      <c r="Q311" s="17">
        <f t="shared" si="125"/>
        <v>0</v>
      </c>
      <c r="R311" s="17">
        <f t="shared" si="125"/>
        <v>0</v>
      </c>
      <c r="S311" s="17">
        <f t="shared" si="125"/>
        <v>0</v>
      </c>
      <c r="T311" s="11"/>
    </row>
    <row r="312" spans="1:20" s="12" customFormat="1" ht="18" customHeight="1" x14ac:dyDescent="0.25">
      <c r="A312" s="27"/>
      <c r="B312" s="33"/>
      <c r="C312" s="33"/>
      <c r="D312" s="28" t="s">
        <v>11</v>
      </c>
      <c r="E312" s="13" t="s">
        <v>12</v>
      </c>
      <c r="F312" s="17">
        <f t="shared" ref="F312:G315" si="126">H312+J312+L312+N312+P312+R312</f>
        <v>0</v>
      </c>
      <c r="G312" s="17">
        <f t="shared" si="126"/>
        <v>67900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38800</v>
      </c>
      <c r="N312" s="17">
        <v>0</v>
      </c>
      <c r="O312" s="17">
        <v>29100</v>
      </c>
      <c r="P312" s="17">
        <v>0</v>
      </c>
      <c r="Q312" s="17">
        <v>0</v>
      </c>
      <c r="R312" s="17">
        <v>0</v>
      </c>
      <c r="S312" s="17">
        <v>0</v>
      </c>
      <c r="T312" s="11"/>
    </row>
    <row r="313" spans="1:20" s="12" customFormat="1" ht="18" customHeight="1" x14ac:dyDescent="0.25">
      <c r="A313" s="27"/>
      <c r="B313" s="33"/>
      <c r="C313" s="33"/>
      <c r="D313" s="29"/>
      <c r="E313" s="13" t="s">
        <v>13</v>
      </c>
      <c r="F313" s="17">
        <f t="shared" si="126"/>
        <v>0</v>
      </c>
      <c r="G313" s="17">
        <f t="shared" si="126"/>
        <v>2099.3000000000002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1199.5999999999999</v>
      </c>
      <c r="N313" s="17">
        <v>0</v>
      </c>
      <c r="O313" s="17">
        <v>899.7</v>
      </c>
      <c r="P313" s="17">
        <v>0</v>
      </c>
      <c r="Q313" s="17">
        <v>0</v>
      </c>
      <c r="R313" s="17">
        <v>0</v>
      </c>
      <c r="S313" s="17">
        <v>0</v>
      </c>
      <c r="T313" s="11"/>
    </row>
    <row r="314" spans="1:20" s="12" customFormat="1" ht="18" customHeight="1" x14ac:dyDescent="0.25">
      <c r="A314" s="27"/>
      <c r="B314" s="33"/>
      <c r="C314" s="33"/>
      <c r="D314" s="29"/>
      <c r="E314" s="13" t="s">
        <v>14</v>
      </c>
      <c r="F314" s="17">
        <f t="shared" si="126"/>
        <v>2680</v>
      </c>
      <c r="G314" s="17">
        <f t="shared" si="126"/>
        <v>0.7</v>
      </c>
      <c r="H314" s="17">
        <v>0</v>
      </c>
      <c r="I314" s="17">
        <v>0</v>
      </c>
      <c r="J314" s="17">
        <v>2680</v>
      </c>
      <c r="K314" s="17">
        <v>0</v>
      </c>
      <c r="L314" s="17">
        <v>0</v>
      </c>
      <c r="M314" s="17">
        <v>0.4</v>
      </c>
      <c r="N314" s="17">
        <v>0</v>
      </c>
      <c r="O314" s="17">
        <v>0.3</v>
      </c>
      <c r="P314" s="17">
        <v>0</v>
      </c>
      <c r="Q314" s="17">
        <v>0</v>
      </c>
      <c r="R314" s="17">
        <v>0</v>
      </c>
      <c r="S314" s="17">
        <v>0</v>
      </c>
      <c r="T314" s="11"/>
    </row>
    <row r="315" spans="1:20" s="12" customFormat="1" ht="18" customHeight="1" x14ac:dyDescent="0.25">
      <c r="A315" s="27"/>
      <c r="B315" s="33"/>
      <c r="C315" s="33"/>
      <c r="D315" s="30"/>
      <c r="E315" s="13" t="s">
        <v>15</v>
      </c>
      <c r="F315" s="17">
        <f t="shared" si="126"/>
        <v>0</v>
      </c>
      <c r="G315" s="17">
        <f t="shared" si="126"/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1"/>
    </row>
    <row r="316" spans="1:20" s="12" customFormat="1" ht="18" customHeight="1" x14ac:dyDescent="0.25">
      <c r="A316" s="27" t="s">
        <v>58</v>
      </c>
      <c r="B316" s="33" t="s">
        <v>41</v>
      </c>
      <c r="C316" s="33" t="s">
        <v>43</v>
      </c>
      <c r="D316" s="27" t="s">
        <v>104</v>
      </c>
      <c r="E316" s="27"/>
      <c r="F316" s="17">
        <f t="shared" ref="F316:S316" si="127">SUM(F317:F320)</f>
        <v>277</v>
      </c>
      <c r="G316" s="17">
        <f t="shared" si="127"/>
        <v>64641.149999999994</v>
      </c>
      <c r="H316" s="17">
        <f t="shared" si="127"/>
        <v>277</v>
      </c>
      <c r="I316" s="17">
        <f t="shared" si="127"/>
        <v>0</v>
      </c>
      <c r="J316" s="17">
        <f t="shared" si="127"/>
        <v>0</v>
      </c>
      <c r="K316" s="17">
        <f t="shared" si="127"/>
        <v>45580</v>
      </c>
      <c r="L316" s="17">
        <f t="shared" si="127"/>
        <v>0</v>
      </c>
      <c r="M316" s="17">
        <f t="shared" si="127"/>
        <v>19061.150000000001</v>
      </c>
      <c r="N316" s="17">
        <f t="shared" si="127"/>
        <v>0</v>
      </c>
      <c r="O316" s="17">
        <f t="shared" si="127"/>
        <v>0</v>
      </c>
      <c r="P316" s="17">
        <f t="shared" si="127"/>
        <v>0</v>
      </c>
      <c r="Q316" s="17">
        <f t="shared" si="127"/>
        <v>0</v>
      </c>
      <c r="R316" s="17">
        <f t="shared" si="127"/>
        <v>0</v>
      </c>
      <c r="S316" s="17">
        <f t="shared" si="127"/>
        <v>0</v>
      </c>
      <c r="T316" s="11"/>
    </row>
    <row r="317" spans="1:20" s="12" customFormat="1" ht="18" customHeight="1" x14ac:dyDescent="0.25">
      <c r="A317" s="27"/>
      <c r="B317" s="33"/>
      <c r="C317" s="33"/>
      <c r="D317" s="28" t="s">
        <v>11</v>
      </c>
      <c r="E317" s="13" t="s">
        <v>12</v>
      </c>
      <c r="F317" s="17">
        <f t="shared" ref="F317:G320" si="128">H317+J317+L317+N317+P317+R317</f>
        <v>0</v>
      </c>
      <c r="G317" s="17">
        <f t="shared" si="128"/>
        <v>62701.899999999994</v>
      </c>
      <c r="H317" s="17">
        <v>0</v>
      </c>
      <c r="I317" s="17">
        <v>0</v>
      </c>
      <c r="J317" s="17">
        <v>0</v>
      </c>
      <c r="K317" s="17">
        <v>44212.2</v>
      </c>
      <c r="L317" s="17">
        <v>0</v>
      </c>
      <c r="M317" s="17">
        <v>18489.7</v>
      </c>
      <c r="N317" s="17">
        <v>0</v>
      </c>
      <c r="O317" s="17">
        <v>0</v>
      </c>
      <c r="P317" s="17">
        <v>0</v>
      </c>
      <c r="Q317" s="17">
        <v>0</v>
      </c>
      <c r="R317" s="17">
        <v>0</v>
      </c>
      <c r="S317" s="17">
        <v>0</v>
      </c>
      <c r="T317" s="11"/>
    </row>
    <row r="318" spans="1:20" s="12" customFormat="1" ht="18" customHeight="1" x14ac:dyDescent="0.25">
      <c r="A318" s="27"/>
      <c r="B318" s="33"/>
      <c r="C318" s="33"/>
      <c r="D318" s="29"/>
      <c r="E318" s="13" t="s">
        <v>13</v>
      </c>
      <c r="F318" s="17">
        <f t="shared" si="128"/>
        <v>0</v>
      </c>
      <c r="G318" s="17">
        <f t="shared" si="128"/>
        <v>1938.61</v>
      </c>
      <c r="H318" s="17">
        <v>0</v>
      </c>
      <c r="I318" s="17">
        <v>0</v>
      </c>
      <c r="J318" s="17">
        <v>0</v>
      </c>
      <c r="K318" s="17">
        <v>1367.3</v>
      </c>
      <c r="L318" s="17">
        <v>0</v>
      </c>
      <c r="M318" s="17">
        <v>571.30999999999995</v>
      </c>
      <c r="N318" s="17">
        <v>0</v>
      </c>
      <c r="O318" s="17">
        <v>0</v>
      </c>
      <c r="P318" s="17">
        <v>0</v>
      </c>
      <c r="Q318" s="17">
        <v>0</v>
      </c>
      <c r="R318" s="17">
        <v>0</v>
      </c>
      <c r="S318" s="17">
        <v>0</v>
      </c>
      <c r="T318" s="11"/>
    </row>
    <row r="319" spans="1:20" s="12" customFormat="1" ht="18" customHeight="1" x14ac:dyDescent="0.25">
      <c r="A319" s="27"/>
      <c r="B319" s="33"/>
      <c r="C319" s="33"/>
      <c r="D319" s="29"/>
      <c r="E319" s="13" t="s">
        <v>14</v>
      </c>
      <c r="F319" s="17">
        <f t="shared" si="128"/>
        <v>277</v>
      </c>
      <c r="G319" s="17">
        <f t="shared" si="128"/>
        <v>0.64</v>
      </c>
      <c r="H319" s="17">
        <v>277</v>
      </c>
      <c r="I319" s="17">
        <v>0</v>
      </c>
      <c r="J319" s="17">
        <v>0</v>
      </c>
      <c r="K319" s="17">
        <v>0.5</v>
      </c>
      <c r="L319" s="17">
        <v>0</v>
      </c>
      <c r="M319" s="17">
        <v>0.14000000000000001</v>
      </c>
      <c r="N319" s="17">
        <v>0</v>
      </c>
      <c r="O319" s="17">
        <v>0</v>
      </c>
      <c r="P319" s="17">
        <v>0</v>
      </c>
      <c r="Q319" s="17">
        <v>0</v>
      </c>
      <c r="R319" s="17">
        <v>0</v>
      </c>
      <c r="S319" s="17">
        <v>0</v>
      </c>
      <c r="T319" s="11"/>
    </row>
    <row r="320" spans="1:20" s="12" customFormat="1" ht="18" customHeight="1" x14ac:dyDescent="0.25">
      <c r="A320" s="27"/>
      <c r="B320" s="33"/>
      <c r="C320" s="33"/>
      <c r="D320" s="30"/>
      <c r="E320" s="13" t="s">
        <v>15</v>
      </c>
      <c r="F320" s="17">
        <f t="shared" si="128"/>
        <v>0</v>
      </c>
      <c r="G320" s="17">
        <f t="shared" si="128"/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1"/>
    </row>
    <row r="321" spans="1:20" s="12" customFormat="1" ht="18" customHeight="1" x14ac:dyDescent="0.25">
      <c r="A321" s="27" t="s">
        <v>59</v>
      </c>
      <c r="B321" s="33" t="s">
        <v>41</v>
      </c>
      <c r="C321" s="33" t="s">
        <v>98</v>
      </c>
      <c r="D321" s="27" t="s">
        <v>104</v>
      </c>
      <c r="E321" s="27"/>
      <c r="F321" s="17">
        <f t="shared" ref="F321:S321" si="129">SUM(F322:F325)</f>
        <v>3900</v>
      </c>
      <c r="G321" s="17">
        <f t="shared" si="129"/>
        <v>60000</v>
      </c>
      <c r="H321" s="17">
        <f t="shared" si="129"/>
        <v>0</v>
      </c>
      <c r="I321" s="17">
        <f t="shared" si="129"/>
        <v>0</v>
      </c>
      <c r="J321" s="17">
        <f t="shared" si="129"/>
        <v>0</v>
      </c>
      <c r="K321" s="17">
        <f t="shared" si="129"/>
        <v>0</v>
      </c>
      <c r="L321" s="17">
        <f t="shared" si="129"/>
        <v>3900</v>
      </c>
      <c r="M321" s="17">
        <f t="shared" si="129"/>
        <v>0</v>
      </c>
      <c r="N321" s="17">
        <f t="shared" si="129"/>
        <v>0</v>
      </c>
      <c r="O321" s="17">
        <f t="shared" si="129"/>
        <v>60000</v>
      </c>
      <c r="P321" s="17">
        <f t="shared" si="129"/>
        <v>0</v>
      </c>
      <c r="Q321" s="17">
        <f t="shared" si="129"/>
        <v>0</v>
      </c>
      <c r="R321" s="17">
        <f t="shared" si="129"/>
        <v>0</v>
      </c>
      <c r="S321" s="17">
        <f t="shared" si="129"/>
        <v>0</v>
      </c>
      <c r="T321" s="11"/>
    </row>
    <row r="322" spans="1:20" s="12" customFormat="1" ht="18" customHeight="1" x14ac:dyDescent="0.25">
      <c r="A322" s="27"/>
      <c r="B322" s="33"/>
      <c r="C322" s="33"/>
      <c r="D322" s="28" t="s">
        <v>11</v>
      </c>
      <c r="E322" s="13" t="s">
        <v>12</v>
      </c>
      <c r="F322" s="17">
        <f t="shared" ref="F322:G325" si="130">H322+J322+L322+N322+P322+R322</f>
        <v>0</v>
      </c>
      <c r="G322" s="17">
        <f t="shared" si="130"/>
        <v>58200</v>
      </c>
      <c r="H322" s="17">
        <v>0</v>
      </c>
      <c r="I322" s="17">
        <v>0</v>
      </c>
      <c r="J322" s="17">
        <v>0</v>
      </c>
      <c r="K322" s="17">
        <v>0</v>
      </c>
      <c r="L322" s="17">
        <v>0</v>
      </c>
      <c r="M322" s="17">
        <v>0</v>
      </c>
      <c r="N322" s="17">
        <v>0</v>
      </c>
      <c r="O322" s="17">
        <v>58200</v>
      </c>
      <c r="P322" s="17">
        <v>0</v>
      </c>
      <c r="Q322" s="17">
        <v>0</v>
      </c>
      <c r="R322" s="17">
        <v>0</v>
      </c>
      <c r="S322" s="17">
        <v>0</v>
      </c>
      <c r="T322" s="11"/>
    </row>
    <row r="323" spans="1:20" s="12" customFormat="1" ht="18" customHeight="1" x14ac:dyDescent="0.25">
      <c r="A323" s="27"/>
      <c r="B323" s="33"/>
      <c r="C323" s="33"/>
      <c r="D323" s="29"/>
      <c r="E323" s="13" t="s">
        <v>13</v>
      </c>
      <c r="F323" s="17">
        <f t="shared" si="130"/>
        <v>0</v>
      </c>
      <c r="G323" s="17">
        <f t="shared" si="130"/>
        <v>1799.4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0</v>
      </c>
      <c r="O323" s="17">
        <v>1799.4</v>
      </c>
      <c r="P323" s="17">
        <v>0</v>
      </c>
      <c r="Q323" s="17">
        <v>0</v>
      </c>
      <c r="R323" s="17">
        <v>0</v>
      </c>
      <c r="S323" s="17">
        <v>0</v>
      </c>
      <c r="T323" s="11"/>
    </row>
    <row r="324" spans="1:20" s="12" customFormat="1" ht="18" customHeight="1" x14ac:dyDescent="0.25">
      <c r="A324" s="27"/>
      <c r="B324" s="33"/>
      <c r="C324" s="33"/>
      <c r="D324" s="29"/>
      <c r="E324" s="13" t="s">
        <v>14</v>
      </c>
      <c r="F324" s="17">
        <f t="shared" si="130"/>
        <v>3900</v>
      </c>
      <c r="G324" s="17">
        <f t="shared" si="130"/>
        <v>0.6</v>
      </c>
      <c r="H324" s="17">
        <v>0</v>
      </c>
      <c r="I324" s="17">
        <v>0</v>
      </c>
      <c r="J324" s="17">
        <v>0</v>
      </c>
      <c r="K324" s="17">
        <v>0</v>
      </c>
      <c r="L324" s="17">
        <v>3900</v>
      </c>
      <c r="M324" s="17">
        <v>0</v>
      </c>
      <c r="N324" s="17">
        <v>0</v>
      </c>
      <c r="O324" s="17">
        <v>0.6</v>
      </c>
      <c r="P324" s="17">
        <v>0</v>
      </c>
      <c r="Q324" s="17">
        <v>0</v>
      </c>
      <c r="R324" s="17">
        <v>0</v>
      </c>
      <c r="S324" s="17">
        <v>0</v>
      </c>
      <c r="T324" s="11"/>
    </row>
    <row r="325" spans="1:20" s="12" customFormat="1" ht="18" customHeight="1" x14ac:dyDescent="0.25">
      <c r="A325" s="27"/>
      <c r="B325" s="33"/>
      <c r="C325" s="33"/>
      <c r="D325" s="30"/>
      <c r="E325" s="13" t="s">
        <v>15</v>
      </c>
      <c r="F325" s="17">
        <f t="shared" si="130"/>
        <v>0</v>
      </c>
      <c r="G325" s="17">
        <f t="shared" si="130"/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0</v>
      </c>
      <c r="T325" s="11"/>
    </row>
    <row r="326" spans="1:20" s="12" customFormat="1" ht="18" customHeight="1" x14ac:dyDescent="0.25">
      <c r="A326" s="26" t="s">
        <v>134</v>
      </c>
      <c r="B326" s="26"/>
      <c r="C326" s="26"/>
      <c r="D326" s="27" t="s">
        <v>104</v>
      </c>
      <c r="E326" s="27"/>
      <c r="F326" s="17">
        <f>SUM(F327:F330)</f>
        <v>3518</v>
      </c>
      <c r="G326" s="17">
        <f>SUM(G327:G330)</f>
        <v>42000</v>
      </c>
      <c r="H326" s="17">
        <f t="shared" ref="H326:S326" si="131">SUM(H331)</f>
        <v>0</v>
      </c>
      <c r="I326" s="17">
        <f t="shared" si="131"/>
        <v>0</v>
      </c>
      <c r="J326" s="17">
        <f t="shared" si="131"/>
        <v>3518</v>
      </c>
      <c r="K326" s="17">
        <f t="shared" si="131"/>
        <v>0</v>
      </c>
      <c r="L326" s="17">
        <f t="shared" si="131"/>
        <v>0</v>
      </c>
      <c r="M326" s="17">
        <f t="shared" si="131"/>
        <v>42000</v>
      </c>
      <c r="N326" s="17">
        <f t="shared" si="131"/>
        <v>0</v>
      </c>
      <c r="O326" s="17">
        <f t="shared" si="131"/>
        <v>0</v>
      </c>
      <c r="P326" s="17">
        <f t="shared" si="131"/>
        <v>0</v>
      </c>
      <c r="Q326" s="17">
        <f t="shared" si="131"/>
        <v>0</v>
      </c>
      <c r="R326" s="17">
        <f t="shared" si="131"/>
        <v>0</v>
      </c>
      <c r="S326" s="17">
        <f t="shared" si="131"/>
        <v>0</v>
      </c>
      <c r="T326" s="11"/>
    </row>
    <row r="327" spans="1:20" s="12" customFormat="1" ht="18" customHeight="1" x14ac:dyDescent="0.25">
      <c r="A327" s="26"/>
      <c r="B327" s="26"/>
      <c r="C327" s="26"/>
      <c r="D327" s="28" t="s">
        <v>11</v>
      </c>
      <c r="E327" s="13" t="s">
        <v>12</v>
      </c>
      <c r="F327" s="17">
        <f t="shared" ref="F327:G330" si="132">H327+J327+L327+N327+P327+R327</f>
        <v>0</v>
      </c>
      <c r="G327" s="17">
        <f t="shared" si="132"/>
        <v>40740</v>
      </c>
      <c r="H327" s="17">
        <f t="shared" ref="H327:S330" si="133">SUM(H332)</f>
        <v>0</v>
      </c>
      <c r="I327" s="17">
        <f t="shared" si="133"/>
        <v>0</v>
      </c>
      <c r="J327" s="17">
        <f t="shared" si="133"/>
        <v>0</v>
      </c>
      <c r="K327" s="17">
        <f t="shared" si="133"/>
        <v>0</v>
      </c>
      <c r="L327" s="17">
        <f t="shared" si="133"/>
        <v>0</v>
      </c>
      <c r="M327" s="17">
        <f t="shared" si="133"/>
        <v>40740</v>
      </c>
      <c r="N327" s="17">
        <f t="shared" si="133"/>
        <v>0</v>
      </c>
      <c r="O327" s="17">
        <f t="shared" si="133"/>
        <v>0</v>
      </c>
      <c r="P327" s="17">
        <f t="shared" si="133"/>
        <v>0</v>
      </c>
      <c r="Q327" s="17">
        <f t="shared" si="133"/>
        <v>0</v>
      </c>
      <c r="R327" s="17">
        <f t="shared" si="133"/>
        <v>0</v>
      </c>
      <c r="S327" s="17">
        <f t="shared" si="133"/>
        <v>0</v>
      </c>
      <c r="T327" s="11"/>
    </row>
    <row r="328" spans="1:20" s="12" customFormat="1" ht="18" customHeight="1" x14ac:dyDescent="0.25">
      <c r="A328" s="26"/>
      <c r="B328" s="26"/>
      <c r="C328" s="26"/>
      <c r="D328" s="29"/>
      <c r="E328" s="13" t="s">
        <v>13</v>
      </c>
      <c r="F328" s="17">
        <f t="shared" si="132"/>
        <v>0</v>
      </c>
      <c r="G328" s="17">
        <f t="shared" si="132"/>
        <v>1259.5</v>
      </c>
      <c r="H328" s="17">
        <f t="shared" si="133"/>
        <v>0</v>
      </c>
      <c r="I328" s="17">
        <f t="shared" si="133"/>
        <v>0</v>
      </c>
      <c r="J328" s="17">
        <f t="shared" si="133"/>
        <v>0</v>
      </c>
      <c r="K328" s="17">
        <f t="shared" si="133"/>
        <v>0</v>
      </c>
      <c r="L328" s="17">
        <f t="shared" si="133"/>
        <v>0</v>
      </c>
      <c r="M328" s="17">
        <f t="shared" si="133"/>
        <v>1259.5</v>
      </c>
      <c r="N328" s="17">
        <f t="shared" si="133"/>
        <v>0</v>
      </c>
      <c r="O328" s="17">
        <f t="shared" si="133"/>
        <v>0</v>
      </c>
      <c r="P328" s="17">
        <f t="shared" si="133"/>
        <v>0</v>
      </c>
      <c r="Q328" s="17">
        <f t="shared" si="133"/>
        <v>0</v>
      </c>
      <c r="R328" s="17">
        <f t="shared" si="133"/>
        <v>0</v>
      </c>
      <c r="S328" s="17">
        <f t="shared" si="133"/>
        <v>0</v>
      </c>
      <c r="T328" s="11"/>
    </row>
    <row r="329" spans="1:20" s="12" customFormat="1" ht="18" customHeight="1" x14ac:dyDescent="0.25">
      <c r="A329" s="26"/>
      <c r="B329" s="26"/>
      <c r="C329" s="26"/>
      <c r="D329" s="29"/>
      <c r="E329" s="13" t="s">
        <v>14</v>
      </c>
      <c r="F329" s="17">
        <f t="shared" si="132"/>
        <v>3518</v>
      </c>
      <c r="G329" s="17">
        <f t="shared" si="132"/>
        <v>0.5</v>
      </c>
      <c r="H329" s="17">
        <f t="shared" si="133"/>
        <v>0</v>
      </c>
      <c r="I329" s="17">
        <f t="shared" si="133"/>
        <v>0</v>
      </c>
      <c r="J329" s="17">
        <f t="shared" si="133"/>
        <v>3518</v>
      </c>
      <c r="K329" s="17">
        <f t="shared" si="133"/>
        <v>0</v>
      </c>
      <c r="L329" s="17">
        <f t="shared" si="133"/>
        <v>0</v>
      </c>
      <c r="M329" s="17">
        <f t="shared" si="133"/>
        <v>0.5</v>
      </c>
      <c r="N329" s="17">
        <f t="shared" si="133"/>
        <v>0</v>
      </c>
      <c r="O329" s="17">
        <f t="shared" si="133"/>
        <v>0</v>
      </c>
      <c r="P329" s="17">
        <f t="shared" si="133"/>
        <v>0</v>
      </c>
      <c r="Q329" s="17">
        <f t="shared" si="133"/>
        <v>0</v>
      </c>
      <c r="R329" s="17">
        <f t="shared" si="133"/>
        <v>0</v>
      </c>
      <c r="S329" s="17">
        <f t="shared" si="133"/>
        <v>0</v>
      </c>
      <c r="T329" s="11"/>
    </row>
    <row r="330" spans="1:20" s="12" customFormat="1" ht="18" customHeight="1" x14ac:dyDescent="0.25">
      <c r="A330" s="26"/>
      <c r="B330" s="26"/>
      <c r="C330" s="26"/>
      <c r="D330" s="30"/>
      <c r="E330" s="13" t="s">
        <v>15</v>
      </c>
      <c r="F330" s="17">
        <f t="shared" si="132"/>
        <v>0</v>
      </c>
      <c r="G330" s="17">
        <f t="shared" si="132"/>
        <v>0</v>
      </c>
      <c r="H330" s="17">
        <f t="shared" si="133"/>
        <v>0</v>
      </c>
      <c r="I330" s="17">
        <f t="shared" si="133"/>
        <v>0</v>
      </c>
      <c r="J330" s="17">
        <f t="shared" si="133"/>
        <v>0</v>
      </c>
      <c r="K330" s="17">
        <f t="shared" si="133"/>
        <v>0</v>
      </c>
      <c r="L330" s="17">
        <f t="shared" si="133"/>
        <v>0</v>
      </c>
      <c r="M330" s="17">
        <f t="shared" si="133"/>
        <v>0</v>
      </c>
      <c r="N330" s="17">
        <f t="shared" si="133"/>
        <v>0</v>
      </c>
      <c r="O330" s="17">
        <f t="shared" si="133"/>
        <v>0</v>
      </c>
      <c r="P330" s="17">
        <f t="shared" si="133"/>
        <v>0</v>
      </c>
      <c r="Q330" s="17">
        <f t="shared" si="133"/>
        <v>0</v>
      </c>
      <c r="R330" s="17">
        <f t="shared" si="133"/>
        <v>0</v>
      </c>
      <c r="S330" s="17">
        <f t="shared" si="133"/>
        <v>0</v>
      </c>
      <c r="T330" s="11"/>
    </row>
    <row r="331" spans="1:20" s="12" customFormat="1" ht="18" customHeight="1" x14ac:dyDescent="0.25">
      <c r="A331" s="27" t="s">
        <v>56</v>
      </c>
      <c r="B331" s="33" t="s">
        <v>44</v>
      </c>
      <c r="C331" s="33" t="s">
        <v>45</v>
      </c>
      <c r="D331" s="27" t="s">
        <v>104</v>
      </c>
      <c r="E331" s="27"/>
      <c r="F331" s="17">
        <f t="shared" ref="F331:S331" si="134">SUM(F332:F335)</f>
        <v>3518</v>
      </c>
      <c r="G331" s="17">
        <f t="shared" si="134"/>
        <v>42000</v>
      </c>
      <c r="H331" s="17">
        <f t="shared" si="134"/>
        <v>0</v>
      </c>
      <c r="I331" s="17">
        <f t="shared" si="134"/>
        <v>0</v>
      </c>
      <c r="J331" s="17">
        <f t="shared" si="134"/>
        <v>3518</v>
      </c>
      <c r="K331" s="17">
        <f t="shared" si="134"/>
        <v>0</v>
      </c>
      <c r="L331" s="17">
        <f t="shared" si="134"/>
        <v>0</v>
      </c>
      <c r="M331" s="17">
        <f t="shared" si="134"/>
        <v>42000</v>
      </c>
      <c r="N331" s="17">
        <f t="shared" si="134"/>
        <v>0</v>
      </c>
      <c r="O331" s="17">
        <f t="shared" si="134"/>
        <v>0</v>
      </c>
      <c r="P331" s="17">
        <f t="shared" si="134"/>
        <v>0</v>
      </c>
      <c r="Q331" s="17">
        <f t="shared" si="134"/>
        <v>0</v>
      </c>
      <c r="R331" s="17">
        <f t="shared" si="134"/>
        <v>0</v>
      </c>
      <c r="S331" s="17">
        <f t="shared" si="134"/>
        <v>0</v>
      </c>
      <c r="T331" s="11"/>
    </row>
    <row r="332" spans="1:20" s="12" customFormat="1" ht="18" customHeight="1" x14ac:dyDescent="0.25">
      <c r="A332" s="27"/>
      <c r="B332" s="33"/>
      <c r="C332" s="33"/>
      <c r="D332" s="28" t="s">
        <v>11</v>
      </c>
      <c r="E332" s="13" t="s">
        <v>12</v>
      </c>
      <c r="F332" s="17">
        <f t="shared" ref="F332:G335" si="135">H332+J332+L332+N332+P332+R332</f>
        <v>0</v>
      </c>
      <c r="G332" s="17">
        <f t="shared" si="135"/>
        <v>40740</v>
      </c>
      <c r="H332" s="17">
        <v>0</v>
      </c>
      <c r="I332" s="17">
        <v>0</v>
      </c>
      <c r="J332" s="17">
        <v>0</v>
      </c>
      <c r="K332" s="17">
        <v>0</v>
      </c>
      <c r="L332" s="17">
        <v>0</v>
      </c>
      <c r="M332" s="17">
        <v>40740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11"/>
    </row>
    <row r="333" spans="1:20" s="12" customFormat="1" ht="18" customHeight="1" x14ac:dyDescent="0.25">
      <c r="A333" s="27"/>
      <c r="B333" s="33"/>
      <c r="C333" s="33"/>
      <c r="D333" s="29"/>
      <c r="E333" s="13" t="s">
        <v>13</v>
      </c>
      <c r="F333" s="17">
        <f t="shared" si="135"/>
        <v>0</v>
      </c>
      <c r="G333" s="17">
        <f t="shared" si="135"/>
        <v>1259.5</v>
      </c>
      <c r="H333" s="17">
        <v>0</v>
      </c>
      <c r="I333" s="17">
        <v>0</v>
      </c>
      <c r="J333" s="17">
        <v>0</v>
      </c>
      <c r="K333" s="17">
        <v>0</v>
      </c>
      <c r="L333" s="17">
        <v>0</v>
      </c>
      <c r="M333" s="17">
        <v>1259.5</v>
      </c>
      <c r="N333" s="17">
        <v>0</v>
      </c>
      <c r="O333" s="17">
        <v>0</v>
      </c>
      <c r="P333" s="17">
        <v>0</v>
      </c>
      <c r="Q333" s="17">
        <v>0</v>
      </c>
      <c r="R333" s="17">
        <v>0</v>
      </c>
      <c r="S333" s="17">
        <v>0</v>
      </c>
      <c r="T333" s="11"/>
    </row>
    <row r="334" spans="1:20" s="12" customFormat="1" ht="18" customHeight="1" x14ac:dyDescent="0.25">
      <c r="A334" s="27"/>
      <c r="B334" s="33"/>
      <c r="C334" s="33"/>
      <c r="D334" s="29"/>
      <c r="E334" s="13" t="s">
        <v>14</v>
      </c>
      <c r="F334" s="17">
        <f t="shared" si="135"/>
        <v>3518</v>
      </c>
      <c r="G334" s="17">
        <f t="shared" si="135"/>
        <v>0.5</v>
      </c>
      <c r="H334" s="17">
        <v>0</v>
      </c>
      <c r="I334" s="17">
        <v>0</v>
      </c>
      <c r="J334" s="17">
        <v>3518</v>
      </c>
      <c r="K334" s="17">
        <v>0</v>
      </c>
      <c r="L334" s="17">
        <v>0</v>
      </c>
      <c r="M334" s="17">
        <v>0.5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11"/>
    </row>
    <row r="335" spans="1:20" s="12" customFormat="1" ht="18" customHeight="1" x14ac:dyDescent="0.25">
      <c r="A335" s="27"/>
      <c r="B335" s="33"/>
      <c r="C335" s="33"/>
      <c r="D335" s="30"/>
      <c r="E335" s="13" t="s">
        <v>15</v>
      </c>
      <c r="F335" s="17">
        <f t="shared" si="135"/>
        <v>0</v>
      </c>
      <c r="G335" s="17">
        <f t="shared" si="135"/>
        <v>0</v>
      </c>
      <c r="H335" s="17">
        <v>0</v>
      </c>
      <c r="I335" s="17">
        <v>0</v>
      </c>
      <c r="J335" s="17">
        <v>0</v>
      </c>
      <c r="K335" s="17">
        <v>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0</v>
      </c>
      <c r="R335" s="17">
        <v>0</v>
      </c>
      <c r="S335" s="17">
        <v>0</v>
      </c>
      <c r="T335" s="11"/>
    </row>
    <row r="336" spans="1:20" s="12" customFormat="1" ht="18" customHeight="1" x14ac:dyDescent="0.25">
      <c r="A336" s="26" t="s">
        <v>135</v>
      </c>
      <c r="B336" s="26"/>
      <c r="C336" s="26"/>
      <c r="D336" s="27" t="s">
        <v>104</v>
      </c>
      <c r="E336" s="27"/>
      <c r="F336" s="17">
        <f>SUM(F337:F340)</f>
        <v>361.14</v>
      </c>
      <c r="G336" s="17">
        <f>SUM(G337:G340)</f>
        <v>7763.71</v>
      </c>
      <c r="H336" s="17">
        <f t="shared" ref="H336:S336" si="136">SUM(H341)</f>
        <v>361.14</v>
      </c>
      <c r="I336" s="17">
        <f t="shared" si="136"/>
        <v>0</v>
      </c>
      <c r="J336" s="17">
        <f t="shared" si="136"/>
        <v>0</v>
      </c>
      <c r="K336" s="17">
        <f t="shared" si="136"/>
        <v>7763.71</v>
      </c>
      <c r="L336" s="17">
        <f t="shared" si="136"/>
        <v>0</v>
      </c>
      <c r="M336" s="17">
        <f t="shared" si="136"/>
        <v>0</v>
      </c>
      <c r="N336" s="17">
        <f t="shared" si="136"/>
        <v>0</v>
      </c>
      <c r="O336" s="17">
        <f t="shared" si="136"/>
        <v>0</v>
      </c>
      <c r="P336" s="17">
        <f t="shared" si="136"/>
        <v>0</v>
      </c>
      <c r="Q336" s="17">
        <f t="shared" si="136"/>
        <v>0</v>
      </c>
      <c r="R336" s="17">
        <f t="shared" si="136"/>
        <v>0</v>
      </c>
      <c r="S336" s="17">
        <f t="shared" si="136"/>
        <v>0</v>
      </c>
      <c r="T336" s="11"/>
    </row>
    <row r="337" spans="1:20" s="12" customFormat="1" ht="18" customHeight="1" x14ac:dyDescent="0.25">
      <c r="A337" s="26"/>
      <c r="B337" s="26"/>
      <c r="C337" s="26"/>
      <c r="D337" s="28" t="s">
        <v>11</v>
      </c>
      <c r="E337" s="13" t="s">
        <v>12</v>
      </c>
      <c r="F337" s="17">
        <f t="shared" ref="F337:G340" si="137">H337+J337+L337+N337+P337+R337</f>
        <v>0</v>
      </c>
      <c r="G337" s="17">
        <f t="shared" si="137"/>
        <v>7530.8</v>
      </c>
      <c r="H337" s="17">
        <f t="shared" ref="H337:S340" si="138">SUM(H342)</f>
        <v>0</v>
      </c>
      <c r="I337" s="17">
        <f t="shared" si="138"/>
        <v>0</v>
      </c>
      <c r="J337" s="17">
        <f t="shared" si="138"/>
        <v>0</v>
      </c>
      <c r="K337" s="17">
        <f t="shared" si="138"/>
        <v>7530.8</v>
      </c>
      <c r="L337" s="17">
        <f t="shared" si="138"/>
        <v>0</v>
      </c>
      <c r="M337" s="17">
        <f t="shared" si="138"/>
        <v>0</v>
      </c>
      <c r="N337" s="17">
        <f t="shared" si="138"/>
        <v>0</v>
      </c>
      <c r="O337" s="17">
        <f t="shared" si="138"/>
        <v>0</v>
      </c>
      <c r="P337" s="17">
        <f t="shared" si="138"/>
        <v>0</v>
      </c>
      <c r="Q337" s="17">
        <f t="shared" si="138"/>
        <v>0</v>
      </c>
      <c r="R337" s="17">
        <f t="shared" si="138"/>
        <v>0</v>
      </c>
      <c r="S337" s="17">
        <f t="shared" si="138"/>
        <v>0</v>
      </c>
      <c r="T337" s="11"/>
    </row>
    <row r="338" spans="1:20" s="12" customFormat="1" ht="18" customHeight="1" x14ac:dyDescent="0.25">
      <c r="A338" s="26"/>
      <c r="B338" s="26"/>
      <c r="C338" s="26"/>
      <c r="D338" s="29"/>
      <c r="E338" s="13" t="s">
        <v>13</v>
      </c>
      <c r="F338" s="17">
        <f t="shared" si="137"/>
        <v>0</v>
      </c>
      <c r="G338" s="17">
        <f t="shared" si="137"/>
        <v>232.83</v>
      </c>
      <c r="H338" s="17">
        <f t="shared" si="138"/>
        <v>0</v>
      </c>
      <c r="I338" s="17">
        <f t="shared" si="138"/>
        <v>0</v>
      </c>
      <c r="J338" s="17">
        <f t="shared" si="138"/>
        <v>0</v>
      </c>
      <c r="K338" s="17">
        <f t="shared" si="138"/>
        <v>232.83</v>
      </c>
      <c r="L338" s="17">
        <f t="shared" si="138"/>
        <v>0</v>
      </c>
      <c r="M338" s="17">
        <f t="shared" si="138"/>
        <v>0</v>
      </c>
      <c r="N338" s="17">
        <f t="shared" si="138"/>
        <v>0</v>
      </c>
      <c r="O338" s="17">
        <f t="shared" si="138"/>
        <v>0</v>
      </c>
      <c r="P338" s="17">
        <f t="shared" si="138"/>
        <v>0</v>
      </c>
      <c r="Q338" s="17">
        <f t="shared" si="138"/>
        <v>0</v>
      </c>
      <c r="R338" s="17">
        <f t="shared" si="138"/>
        <v>0</v>
      </c>
      <c r="S338" s="17">
        <f t="shared" si="138"/>
        <v>0</v>
      </c>
      <c r="T338" s="11"/>
    </row>
    <row r="339" spans="1:20" s="12" customFormat="1" ht="18" customHeight="1" x14ac:dyDescent="0.25">
      <c r="A339" s="26"/>
      <c r="B339" s="26"/>
      <c r="C339" s="26"/>
      <c r="D339" s="29"/>
      <c r="E339" s="13" t="s">
        <v>14</v>
      </c>
      <c r="F339" s="17">
        <f t="shared" si="137"/>
        <v>361.14</v>
      </c>
      <c r="G339" s="17">
        <f t="shared" si="137"/>
        <v>0.08</v>
      </c>
      <c r="H339" s="17">
        <f t="shared" si="138"/>
        <v>361.14</v>
      </c>
      <c r="I339" s="17">
        <f t="shared" si="138"/>
        <v>0</v>
      </c>
      <c r="J339" s="17">
        <f t="shared" si="138"/>
        <v>0</v>
      </c>
      <c r="K339" s="17">
        <f t="shared" si="138"/>
        <v>0.08</v>
      </c>
      <c r="L339" s="17">
        <f t="shared" si="138"/>
        <v>0</v>
      </c>
      <c r="M339" s="17">
        <f t="shared" si="138"/>
        <v>0</v>
      </c>
      <c r="N339" s="17">
        <f t="shared" si="138"/>
        <v>0</v>
      </c>
      <c r="O339" s="17">
        <f t="shared" si="138"/>
        <v>0</v>
      </c>
      <c r="P339" s="17">
        <f t="shared" si="138"/>
        <v>0</v>
      </c>
      <c r="Q339" s="17">
        <f t="shared" si="138"/>
        <v>0</v>
      </c>
      <c r="R339" s="17">
        <f t="shared" si="138"/>
        <v>0</v>
      </c>
      <c r="S339" s="17">
        <f t="shared" si="138"/>
        <v>0</v>
      </c>
      <c r="T339" s="11"/>
    </row>
    <row r="340" spans="1:20" s="12" customFormat="1" ht="18" customHeight="1" x14ac:dyDescent="0.25">
      <c r="A340" s="26"/>
      <c r="B340" s="26"/>
      <c r="C340" s="26"/>
      <c r="D340" s="30"/>
      <c r="E340" s="13" t="s">
        <v>15</v>
      </c>
      <c r="F340" s="17">
        <f t="shared" si="137"/>
        <v>0</v>
      </c>
      <c r="G340" s="17">
        <f t="shared" si="137"/>
        <v>0</v>
      </c>
      <c r="H340" s="17">
        <f t="shared" si="138"/>
        <v>0</v>
      </c>
      <c r="I340" s="17">
        <f t="shared" si="138"/>
        <v>0</v>
      </c>
      <c r="J340" s="17">
        <f t="shared" si="138"/>
        <v>0</v>
      </c>
      <c r="K340" s="17">
        <f t="shared" si="138"/>
        <v>0</v>
      </c>
      <c r="L340" s="17">
        <f t="shared" si="138"/>
        <v>0</v>
      </c>
      <c r="M340" s="17">
        <f t="shared" si="138"/>
        <v>0</v>
      </c>
      <c r="N340" s="17">
        <f t="shared" si="138"/>
        <v>0</v>
      </c>
      <c r="O340" s="17">
        <f t="shared" si="138"/>
        <v>0</v>
      </c>
      <c r="P340" s="17">
        <f t="shared" si="138"/>
        <v>0</v>
      </c>
      <c r="Q340" s="17">
        <f t="shared" si="138"/>
        <v>0</v>
      </c>
      <c r="R340" s="17">
        <f t="shared" si="138"/>
        <v>0</v>
      </c>
      <c r="S340" s="17">
        <f t="shared" si="138"/>
        <v>0</v>
      </c>
      <c r="T340" s="11"/>
    </row>
    <row r="341" spans="1:20" s="12" customFormat="1" ht="18" customHeight="1" x14ac:dyDescent="0.25">
      <c r="A341" s="27" t="s">
        <v>56</v>
      </c>
      <c r="B341" s="33" t="s">
        <v>46</v>
      </c>
      <c r="C341" s="33" t="s">
        <v>99</v>
      </c>
      <c r="D341" s="27" t="s">
        <v>104</v>
      </c>
      <c r="E341" s="27"/>
      <c r="F341" s="17">
        <f t="shared" ref="F341:S341" si="139">SUM(F342:F345)</f>
        <v>361.14</v>
      </c>
      <c r="G341" s="17">
        <f t="shared" si="139"/>
        <v>7763.71</v>
      </c>
      <c r="H341" s="17">
        <f t="shared" si="139"/>
        <v>361.14</v>
      </c>
      <c r="I341" s="17">
        <f t="shared" si="139"/>
        <v>0</v>
      </c>
      <c r="J341" s="17">
        <f t="shared" si="139"/>
        <v>0</v>
      </c>
      <c r="K341" s="17">
        <f t="shared" si="139"/>
        <v>7763.71</v>
      </c>
      <c r="L341" s="17">
        <f t="shared" si="139"/>
        <v>0</v>
      </c>
      <c r="M341" s="17">
        <f t="shared" si="139"/>
        <v>0</v>
      </c>
      <c r="N341" s="17">
        <f t="shared" si="139"/>
        <v>0</v>
      </c>
      <c r="O341" s="17">
        <f t="shared" si="139"/>
        <v>0</v>
      </c>
      <c r="P341" s="17">
        <f t="shared" si="139"/>
        <v>0</v>
      </c>
      <c r="Q341" s="17">
        <f t="shared" si="139"/>
        <v>0</v>
      </c>
      <c r="R341" s="17">
        <f t="shared" si="139"/>
        <v>0</v>
      </c>
      <c r="S341" s="17">
        <f t="shared" si="139"/>
        <v>0</v>
      </c>
      <c r="T341" s="11"/>
    </row>
    <row r="342" spans="1:20" s="12" customFormat="1" ht="18" customHeight="1" x14ac:dyDescent="0.25">
      <c r="A342" s="27"/>
      <c r="B342" s="33"/>
      <c r="C342" s="33"/>
      <c r="D342" s="28" t="s">
        <v>11</v>
      </c>
      <c r="E342" s="13" t="s">
        <v>12</v>
      </c>
      <c r="F342" s="17">
        <f t="shared" ref="F342:G345" si="140">H342+J342+L342+N342+P342+R342</f>
        <v>0</v>
      </c>
      <c r="G342" s="17">
        <f t="shared" si="140"/>
        <v>7530.8</v>
      </c>
      <c r="H342" s="17">
        <v>0</v>
      </c>
      <c r="I342" s="17">
        <v>0</v>
      </c>
      <c r="J342" s="17">
        <v>0</v>
      </c>
      <c r="K342" s="17">
        <v>7530.8</v>
      </c>
      <c r="L342" s="17">
        <v>0</v>
      </c>
      <c r="M342" s="17">
        <v>0</v>
      </c>
      <c r="N342" s="17">
        <v>0</v>
      </c>
      <c r="O342" s="17">
        <v>0</v>
      </c>
      <c r="P342" s="17">
        <v>0</v>
      </c>
      <c r="Q342" s="17">
        <v>0</v>
      </c>
      <c r="R342" s="17">
        <v>0</v>
      </c>
      <c r="S342" s="17">
        <v>0</v>
      </c>
      <c r="T342" s="11"/>
    </row>
    <row r="343" spans="1:20" s="12" customFormat="1" ht="18" customHeight="1" x14ac:dyDescent="0.25">
      <c r="A343" s="27"/>
      <c r="B343" s="33"/>
      <c r="C343" s="33"/>
      <c r="D343" s="29"/>
      <c r="E343" s="13" t="s">
        <v>13</v>
      </c>
      <c r="F343" s="17">
        <f t="shared" si="140"/>
        <v>0</v>
      </c>
      <c r="G343" s="17">
        <f t="shared" si="140"/>
        <v>232.83</v>
      </c>
      <c r="H343" s="17">
        <v>0</v>
      </c>
      <c r="I343" s="17">
        <v>0</v>
      </c>
      <c r="J343" s="17">
        <v>0</v>
      </c>
      <c r="K343" s="17">
        <v>232.83</v>
      </c>
      <c r="L343" s="17">
        <v>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11"/>
    </row>
    <row r="344" spans="1:20" s="12" customFormat="1" ht="18" customHeight="1" x14ac:dyDescent="0.25">
      <c r="A344" s="27"/>
      <c r="B344" s="33"/>
      <c r="C344" s="33"/>
      <c r="D344" s="29"/>
      <c r="E344" s="13" t="s">
        <v>14</v>
      </c>
      <c r="F344" s="17">
        <f t="shared" si="140"/>
        <v>361.14</v>
      </c>
      <c r="G344" s="17">
        <f t="shared" si="140"/>
        <v>0.08</v>
      </c>
      <c r="H344" s="17">
        <v>361.14</v>
      </c>
      <c r="I344" s="17">
        <v>0</v>
      </c>
      <c r="J344" s="17">
        <v>0</v>
      </c>
      <c r="K344" s="17">
        <v>0.08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1"/>
    </row>
    <row r="345" spans="1:20" s="12" customFormat="1" ht="18" customHeight="1" x14ac:dyDescent="0.25">
      <c r="A345" s="27"/>
      <c r="B345" s="33"/>
      <c r="C345" s="33"/>
      <c r="D345" s="30"/>
      <c r="E345" s="13" t="s">
        <v>15</v>
      </c>
      <c r="F345" s="17">
        <f t="shared" si="140"/>
        <v>0</v>
      </c>
      <c r="G345" s="17">
        <f t="shared" si="140"/>
        <v>0</v>
      </c>
      <c r="H345" s="17">
        <v>0</v>
      </c>
      <c r="I345" s="17">
        <v>0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1"/>
    </row>
    <row r="346" spans="1:20" s="12" customFormat="1" ht="18" customHeight="1" x14ac:dyDescent="0.25">
      <c r="A346" s="26" t="s">
        <v>136</v>
      </c>
      <c r="B346" s="26"/>
      <c r="C346" s="26"/>
      <c r="D346" s="27" t="s">
        <v>104</v>
      </c>
      <c r="E346" s="27"/>
      <c r="F346" s="17">
        <f>SUM(F347:F350)</f>
        <v>1950</v>
      </c>
      <c r="G346" s="17">
        <f>SUM(G347:G350)</f>
        <v>30000</v>
      </c>
      <c r="H346" s="17">
        <f t="shared" ref="H346:S346" si="141">SUM(H351)</f>
        <v>0</v>
      </c>
      <c r="I346" s="17">
        <f t="shared" si="141"/>
        <v>0</v>
      </c>
      <c r="J346" s="17">
        <f t="shared" si="141"/>
        <v>0</v>
      </c>
      <c r="K346" s="17">
        <f t="shared" si="141"/>
        <v>0</v>
      </c>
      <c r="L346" s="17">
        <f t="shared" si="141"/>
        <v>0</v>
      </c>
      <c r="M346" s="17">
        <f t="shared" si="141"/>
        <v>0</v>
      </c>
      <c r="N346" s="17">
        <f t="shared" si="141"/>
        <v>0</v>
      </c>
      <c r="O346" s="17">
        <f t="shared" si="141"/>
        <v>0</v>
      </c>
      <c r="P346" s="17">
        <f t="shared" si="141"/>
        <v>1950</v>
      </c>
      <c r="Q346" s="17">
        <f t="shared" si="141"/>
        <v>0</v>
      </c>
      <c r="R346" s="17">
        <f t="shared" si="141"/>
        <v>0</v>
      </c>
      <c r="S346" s="17">
        <f t="shared" si="141"/>
        <v>30000</v>
      </c>
      <c r="T346" s="11"/>
    </row>
    <row r="347" spans="1:20" s="12" customFormat="1" ht="18" customHeight="1" x14ac:dyDescent="0.25">
      <c r="A347" s="26"/>
      <c r="B347" s="26"/>
      <c r="C347" s="26"/>
      <c r="D347" s="28" t="s">
        <v>11</v>
      </c>
      <c r="E347" s="13" t="s">
        <v>12</v>
      </c>
      <c r="F347" s="17">
        <f t="shared" ref="F347:G350" si="142">H347+J347+L347+N347+P347+R347</f>
        <v>0</v>
      </c>
      <c r="G347" s="17">
        <f t="shared" si="142"/>
        <v>29100</v>
      </c>
      <c r="H347" s="17">
        <f t="shared" ref="H347:S350" si="143">SUM(H352)</f>
        <v>0</v>
      </c>
      <c r="I347" s="17">
        <f t="shared" si="143"/>
        <v>0</v>
      </c>
      <c r="J347" s="17">
        <f t="shared" si="143"/>
        <v>0</v>
      </c>
      <c r="K347" s="17">
        <f t="shared" si="143"/>
        <v>0</v>
      </c>
      <c r="L347" s="17">
        <f t="shared" si="143"/>
        <v>0</v>
      </c>
      <c r="M347" s="17">
        <f t="shared" si="143"/>
        <v>0</v>
      </c>
      <c r="N347" s="17">
        <f t="shared" si="143"/>
        <v>0</v>
      </c>
      <c r="O347" s="17">
        <f t="shared" si="143"/>
        <v>0</v>
      </c>
      <c r="P347" s="17">
        <f t="shared" si="143"/>
        <v>0</v>
      </c>
      <c r="Q347" s="17">
        <f t="shared" si="143"/>
        <v>0</v>
      </c>
      <c r="R347" s="17">
        <f t="shared" si="143"/>
        <v>0</v>
      </c>
      <c r="S347" s="17">
        <f t="shared" si="143"/>
        <v>29100</v>
      </c>
      <c r="T347" s="11"/>
    </row>
    <row r="348" spans="1:20" s="12" customFormat="1" ht="18" customHeight="1" x14ac:dyDescent="0.25">
      <c r="A348" s="26"/>
      <c r="B348" s="26"/>
      <c r="C348" s="26"/>
      <c r="D348" s="29"/>
      <c r="E348" s="13" t="s">
        <v>13</v>
      </c>
      <c r="F348" s="17">
        <f t="shared" si="142"/>
        <v>0</v>
      </c>
      <c r="G348" s="17">
        <f t="shared" si="142"/>
        <v>899.7</v>
      </c>
      <c r="H348" s="17">
        <f t="shared" si="143"/>
        <v>0</v>
      </c>
      <c r="I348" s="17">
        <f t="shared" si="143"/>
        <v>0</v>
      </c>
      <c r="J348" s="17">
        <f t="shared" si="143"/>
        <v>0</v>
      </c>
      <c r="K348" s="17">
        <f t="shared" si="143"/>
        <v>0</v>
      </c>
      <c r="L348" s="17">
        <f t="shared" si="143"/>
        <v>0</v>
      </c>
      <c r="M348" s="17">
        <f t="shared" si="143"/>
        <v>0</v>
      </c>
      <c r="N348" s="17">
        <f t="shared" si="143"/>
        <v>0</v>
      </c>
      <c r="O348" s="17">
        <f t="shared" si="143"/>
        <v>0</v>
      </c>
      <c r="P348" s="17">
        <f t="shared" si="143"/>
        <v>0</v>
      </c>
      <c r="Q348" s="17">
        <f t="shared" si="143"/>
        <v>0</v>
      </c>
      <c r="R348" s="17">
        <f t="shared" si="143"/>
        <v>0</v>
      </c>
      <c r="S348" s="17">
        <f t="shared" si="143"/>
        <v>899.7</v>
      </c>
      <c r="T348" s="11"/>
    </row>
    <row r="349" spans="1:20" s="12" customFormat="1" ht="18" customHeight="1" x14ac:dyDescent="0.25">
      <c r="A349" s="26"/>
      <c r="B349" s="26"/>
      <c r="C349" s="26"/>
      <c r="D349" s="29"/>
      <c r="E349" s="13" t="s">
        <v>14</v>
      </c>
      <c r="F349" s="17">
        <f t="shared" si="142"/>
        <v>1950</v>
      </c>
      <c r="G349" s="17">
        <f t="shared" si="142"/>
        <v>0.3</v>
      </c>
      <c r="H349" s="17">
        <f t="shared" si="143"/>
        <v>0</v>
      </c>
      <c r="I349" s="17">
        <f t="shared" si="143"/>
        <v>0</v>
      </c>
      <c r="J349" s="17">
        <f t="shared" si="143"/>
        <v>0</v>
      </c>
      <c r="K349" s="17">
        <f t="shared" si="143"/>
        <v>0</v>
      </c>
      <c r="L349" s="17">
        <f t="shared" si="143"/>
        <v>0</v>
      </c>
      <c r="M349" s="17">
        <f t="shared" si="143"/>
        <v>0</v>
      </c>
      <c r="N349" s="17">
        <f t="shared" si="143"/>
        <v>0</v>
      </c>
      <c r="O349" s="17">
        <f t="shared" si="143"/>
        <v>0</v>
      </c>
      <c r="P349" s="17">
        <f t="shared" si="143"/>
        <v>1950</v>
      </c>
      <c r="Q349" s="17">
        <f t="shared" si="143"/>
        <v>0</v>
      </c>
      <c r="R349" s="17">
        <f t="shared" si="143"/>
        <v>0</v>
      </c>
      <c r="S349" s="17">
        <f t="shared" si="143"/>
        <v>0.3</v>
      </c>
      <c r="T349" s="11"/>
    </row>
    <row r="350" spans="1:20" s="12" customFormat="1" ht="18" customHeight="1" x14ac:dyDescent="0.25">
      <c r="A350" s="26"/>
      <c r="B350" s="26"/>
      <c r="C350" s="26"/>
      <c r="D350" s="30"/>
      <c r="E350" s="13" t="s">
        <v>15</v>
      </c>
      <c r="F350" s="17">
        <f t="shared" si="142"/>
        <v>0</v>
      </c>
      <c r="G350" s="17">
        <f t="shared" si="142"/>
        <v>0</v>
      </c>
      <c r="H350" s="17">
        <f t="shared" si="143"/>
        <v>0</v>
      </c>
      <c r="I350" s="17">
        <f t="shared" si="143"/>
        <v>0</v>
      </c>
      <c r="J350" s="17">
        <f t="shared" si="143"/>
        <v>0</v>
      </c>
      <c r="K350" s="17">
        <f t="shared" si="143"/>
        <v>0</v>
      </c>
      <c r="L350" s="17">
        <f t="shared" si="143"/>
        <v>0</v>
      </c>
      <c r="M350" s="17">
        <f t="shared" si="143"/>
        <v>0</v>
      </c>
      <c r="N350" s="17">
        <f t="shared" si="143"/>
        <v>0</v>
      </c>
      <c r="O350" s="17">
        <f t="shared" si="143"/>
        <v>0</v>
      </c>
      <c r="P350" s="17">
        <f t="shared" si="143"/>
        <v>0</v>
      </c>
      <c r="Q350" s="17">
        <f t="shared" si="143"/>
        <v>0</v>
      </c>
      <c r="R350" s="17">
        <f t="shared" si="143"/>
        <v>0</v>
      </c>
      <c r="S350" s="17">
        <f t="shared" si="143"/>
        <v>0</v>
      </c>
      <c r="T350" s="11"/>
    </row>
    <row r="351" spans="1:20" s="12" customFormat="1" ht="18" customHeight="1" x14ac:dyDescent="0.25">
      <c r="A351" s="27" t="s">
        <v>56</v>
      </c>
      <c r="B351" s="33" t="s">
        <v>47</v>
      </c>
      <c r="C351" s="33" t="s">
        <v>100</v>
      </c>
      <c r="D351" s="27" t="s">
        <v>104</v>
      </c>
      <c r="E351" s="27"/>
      <c r="F351" s="17">
        <f t="shared" ref="F351:S351" si="144">SUM(F352:F355)</f>
        <v>1950</v>
      </c>
      <c r="G351" s="17">
        <f t="shared" si="144"/>
        <v>30000</v>
      </c>
      <c r="H351" s="17">
        <f t="shared" si="144"/>
        <v>0</v>
      </c>
      <c r="I351" s="17">
        <f t="shared" si="144"/>
        <v>0</v>
      </c>
      <c r="J351" s="17">
        <f t="shared" si="144"/>
        <v>0</v>
      </c>
      <c r="K351" s="17">
        <f t="shared" si="144"/>
        <v>0</v>
      </c>
      <c r="L351" s="17">
        <f t="shared" si="144"/>
        <v>0</v>
      </c>
      <c r="M351" s="17">
        <f t="shared" si="144"/>
        <v>0</v>
      </c>
      <c r="N351" s="17">
        <f t="shared" si="144"/>
        <v>0</v>
      </c>
      <c r="O351" s="17">
        <f t="shared" si="144"/>
        <v>0</v>
      </c>
      <c r="P351" s="17">
        <f t="shared" si="144"/>
        <v>1950</v>
      </c>
      <c r="Q351" s="17">
        <f t="shared" si="144"/>
        <v>0</v>
      </c>
      <c r="R351" s="17">
        <f t="shared" si="144"/>
        <v>0</v>
      </c>
      <c r="S351" s="17">
        <f t="shared" si="144"/>
        <v>30000</v>
      </c>
      <c r="T351" s="11"/>
    </row>
    <row r="352" spans="1:20" s="12" customFormat="1" ht="18" customHeight="1" x14ac:dyDescent="0.25">
      <c r="A352" s="27"/>
      <c r="B352" s="33"/>
      <c r="C352" s="33"/>
      <c r="D352" s="28" t="s">
        <v>11</v>
      </c>
      <c r="E352" s="13" t="s">
        <v>12</v>
      </c>
      <c r="F352" s="17">
        <f t="shared" ref="F352:G355" si="145">H352+J352+L352+N352+P352+R352</f>
        <v>0</v>
      </c>
      <c r="G352" s="17">
        <f t="shared" si="145"/>
        <v>29100</v>
      </c>
      <c r="H352" s="17">
        <v>0</v>
      </c>
      <c r="I352" s="17">
        <v>0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29100</v>
      </c>
      <c r="T352" s="11"/>
    </row>
    <row r="353" spans="1:20" s="12" customFormat="1" ht="18" customHeight="1" x14ac:dyDescent="0.25">
      <c r="A353" s="27"/>
      <c r="B353" s="33"/>
      <c r="C353" s="33"/>
      <c r="D353" s="29"/>
      <c r="E353" s="13" t="s">
        <v>13</v>
      </c>
      <c r="F353" s="17">
        <f t="shared" si="145"/>
        <v>0</v>
      </c>
      <c r="G353" s="17">
        <f t="shared" si="145"/>
        <v>899.7</v>
      </c>
      <c r="H353" s="17">
        <v>0</v>
      </c>
      <c r="I353" s="17">
        <v>0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899.7</v>
      </c>
      <c r="T353" s="11"/>
    </row>
    <row r="354" spans="1:20" s="12" customFormat="1" ht="18" customHeight="1" x14ac:dyDescent="0.25">
      <c r="A354" s="27"/>
      <c r="B354" s="33"/>
      <c r="C354" s="33"/>
      <c r="D354" s="29"/>
      <c r="E354" s="13" t="s">
        <v>14</v>
      </c>
      <c r="F354" s="17">
        <f t="shared" si="145"/>
        <v>1950</v>
      </c>
      <c r="G354" s="17">
        <f t="shared" si="145"/>
        <v>0.3</v>
      </c>
      <c r="H354" s="17">
        <v>0</v>
      </c>
      <c r="I354" s="17">
        <v>0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1950</v>
      </c>
      <c r="Q354" s="17">
        <v>0</v>
      </c>
      <c r="R354" s="17">
        <v>0</v>
      </c>
      <c r="S354" s="17">
        <v>0.3</v>
      </c>
      <c r="T354" s="11"/>
    </row>
    <row r="355" spans="1:20" s="12" customFormat="1" ht="18" customHeight="1" x14ac:dyDescent="0.25">
      <c r="A355" s="27"/>
      <c r="B355" s="33"/>
      <c r="C355" s="33"/>
      <c r="D355" s="30"/>
      <c r="E355" s="13" t="s">
        <v>15</v>
      </c>
      <c r="F355" s="17">
        <f t="shared" si="145"/>
        <v>0</v>
      </c>
      <c r="G355" s="17">
        <f t="shared" si="145"/>
        <v>0</v>
      </c>
      <c r="H355" s="17">
        <v>0</v>
      </c>
      <c r="I355" s="17">
        <v>0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1"/>
    </row>
    <row r="356" spans="1:20" s="12" customFormat="1" ht="18" customHeight="1" x14ac:dyDescent="0.25">
      <c r="A356" s="26" t="s">
        <v>137</v>
      </c>
      <c r="B356" s="26"/>
      <c r="C356" s="26"/>
      <c r="D356" s="27" t="s">
        <v>104</v>
      </c>
      <c r="E356" s="27"/>
      <c r="F356" s="17">
        <f>SUM(F357:F360)</f>
        <v>4328.21</v>
      </c>
      <c r="G356" s="17">
        <f>SUM(G357:G360)</f>
        <v>70661.41</v>
      </c>
      <c r="H356" s="17">
        <f t="shared" ref="H356:S360" si="146">SUM(H361,H366)</f>
        <v>474.21</v>
      </c>
      <c r="I356" s="17">
        <f t="shared" si="146"/>
        <v>0</v>
      </c>
      <c r="J356" s="17">
        <f t="shared" si="146"/>
        <v>3854</v>
      </c>
      <c r="K356" s="17">
        <f t="shared" si="146"/>
        <v>30661.409999999996</v>
      </c>
      <c r="L356" s="17">
        <f t="shared" si="146"/>
        <v>0</v>
      </c>
      <c r="M356" s="17">
        <f t="shared" si="146"/>
        <v>40000</v>
      </c>
      <c r="N356" s="17">
        <f t="shared" si="146"/>
        <v>0</v>
      </c>
      <c r="O356" s="17">
        <f t="shared" si="146"/>
        <v>0</v>
      </c>
      <c r="P356" s="17">
        <f t="shared" si="146"/>
        <v>0</v>
      </c>
      <c r="Q356" s="17">
        <f t="shared" si="146"/>
        <v>0</v>
      </c>
      <c r="R356" s="17">
        <f t="shared" si="146"/>
        <v>0</v>
      </c>
      <c r="S356" s="17">
        <f t="shared" si="146"/>
        <v>0</v>
      </c>
      <c r="T356" s="11"/>
    </row>
    <row r="357" spans="1:20" s="12" customFormat="1" ht="18" customHeight="1" x14ac:dyDescent="0.25">
      <c r="A357" s="26"/>
      <c r="B357" s="26"/>
      <c r="C357" s="26"/>
      <c r="D357" s="28" t="s">
        <v>11</v>
      </c>
      <c r="E357" s="13" t="s">
        <v>12</v>
      </c>
      <c r="F357" s="17">
        <f t="shared" ref="F357:G360" si="147">H357+J357+L357+N357+P357+R357</f>
        <v>0</v>
      </c>
      <c r="G357" s="17">
        <f t="shared" si="147"/>
        <v>68541.600000000006</v>
      </c>
      <c r="H357" s="17">
        <f t="shared" si="146"/>
        <v>0</v>
      </c>
      <c r="I357" s="17">
        <f t="shared" si="146"/>
        <v>0</v>
      </c>
      <c r="J357" s="17">
        <f t="shared" si="146"/>
        <v>0</v>
      </c>
      <c r="K357" s="17">
        <f t="shared" si="146"/>
        <v>29741.599999999999</v>
      </c>
      <c r="L357" s="17">
        <f t="shared" si="146"/>
        <v>0</v>
      </c>
      <c r="M357" s="17">
        <f t="shared" si="146"/>
        <v>38800</v>
      </c>
      <c r="N357" s="17">
        <f t="shared" si="146"/>
        <v>0</v>
      </c>
      <c r="O357" s="17">
        <f t="shared" si="146"/>
        <v>0</v>
      </c>
      <c r="P357" s="17">
        <f t="shared" si="146"/>
        <v>0</v>
      </c>
      <c r="Q357" s="17">
        <f t="shared" si="146"/>
        <v>0</v>
      </c>
      <c r="R357" s="17">
        <f t="shared" si="146"/>
        <v>0</v>
      </c>
      <c r="S357" s="17">
        <f t="shared" si="146"/>
        <v>0</v>
      </c>
      <c r="T357" s="11"/>
    </row>
    <row r="358" spans="1:20" s="12" customFormat="1" ht="18" customHeight="1" x14ac:dyDescent="0.25">
      <c r="A358" s="26"/>
      <c r="B358" s="26"/>
      <c r="C358" s="26"/>
      <c r="D358" s="29"/>
      <c r="E358" s="13" t="s">
        <v>13</v>
      </c>
      <c r="F358" s="17">
        <f t="shared" si="147"/>
        <v>0</v>
      </c>
      <c r="G358" s="17">
        <f t="shared" si="147"/>
        <v>2119.1099999999997</v>
      </c>
      <c r="H358" s="17">
        <f t="shared" si="146"/>
        <v>0</v>
      </c>
      <c r="I358" s="17">
        <f t="shared" si="146"/>
        <v>0</v>
      </c>
      <c r="J358" s="17">
        <f t="shared" si="146"/>
        <v>0</v>
      </c>
      <c r="K358" s="17">
        <f t="shared" si="146"/>
        <v>919.51</v>
      </c>
      <c r="L358" s="17">
        <f t="shared" si="146"/>
        <v>0</v>
      </c>
      <c r="M358" s="17">
        <f t="shared" si="146"/>
        <v>1199.5999999999999</v>
      </c>
      <c r="N358" s="17">
        <f t="shared" si="146"/>
        <v>0</v>
      </c>
      <c r="O358" s="17">
        <f t="shared" si="146"/>
        <v>0</v>
      </c>
      <c r="P358" s="17">
        <f t="shared" si="146"/>
        <v>0</v>
      </c>
      <c r="Q358" s="17">
        <f t="shared" si="146"/>
        <v>0</v>
      </c>
      <c r="R358" s="17">
        <f t="shared" si="146"/>
        <v>0</v>
      </c>
      <c r="S358" s="17">
        <f t="shared" si="146"/>
        <v>0</v>
      </c>
      <c r="T358" s="11"/>
    </row>
    <row r="359" spans="1:20" s="12" customFormat="1" ht="18" customHeight="1" x14ac:dyDescent="0.25">
      <c r="A359" s="26"/>
      <c r="B359" s="26"/>
      <c r="C359" s="26"/>
      <c r="D359" s="29"/>
      <c r="E359" s="13" t="s">
        <v>14</v>
      </c>
      <c r="F359" s="17">
        <f t="shared" si="147"/>
        <v>4328.21</v>
      </c>
      <c r="G359" s="17">
        <f t="shared" si="147"/>
        <v>0.7</v>
      </c>
      <c r="H359" s="17">
        <f t="shared" si="146"/>
        <v>474.21</v>
      </c>
      <c r="I359" s="17">
        <f t="shared" si="146"/>
        <v>0</v>
      </c>
      <c r="J359" s="17">
        <f t="shared" si="146"/>
        <v>3854</v>
      </c>
      <c r="K359" s="17">
        <f t="shared" si="146"/>
        <v>0.3</v>
      </c>
      <c r="L359" s="17">
        <f t="shared" si="146"/>
        <v>0</v>
      </c>
      <c r="M359" s="17">
        <f t="shared" si="146"/>
        <v>0.4</v>
      </c>
      <c r="N359" s="17">
        <f t="shared" si="146"/>
        <v>0</v>
      </c>
      <c r="O359" s="17">
        <f t="shared" si="146"/>
        <v>0</v>
      </c>
      <c r="P359" s="17">
        <f t="shared" si="146"/>
        <v>0</v>
      </c>
      <c r="Q359" s="17">
        <f t="shared" si="146"/>
        <v>0</v>
      </c>
      <c r="R359" s="17">
        <f t="shared" si="146"/>
        <v>0</v>
      </c>
      <c r="S359" s="17">
        <f t="shared" si="146"/>
        <v>0</v>
      </c>
      <c r="T359" s="11"/>
    </row>
    <row r="360" spans="1:20" s="12" customFormat="1" ht="18" customHeight="1" x14ac:dyDescent="0.25">
      <c r="A360" s="26"/>
      <c r="B360" s="26"/>
      <c r="C360" s="26"/>
      <c r="D360" s="30"/>
      <c r="E360" s="13" t="s">
        <v>15</v>
      </c>
      <c r="F360" s="17">
        <f t="shared" si="147"/>
        <v>0</v>
      </c>
      <c r="G360" s="17">
        <f t="shared" si="147"/>
        <v>0</v>
      </c>
      <c r="H360" s="17">
        <f t="shared" si="146"/>
        <v>0</v>
      </c>
      <c r="I360" s="17">
        <f t="shared" si="146"/>
        <v>0</v>
      </c>
      <c r="J360" s="17">
        <f t="shared" si="146"/>
        <v>0</v>
      </c>
      <c r="K360" s="17">
        <f t="shared" si="146"/>
        <v>0</v>
      </c>
      <c r="L360" s="17">
        <f t="shared" si="146"/>
        <v>0</v>
      </c>
      <c r="M360" s="17">
        <f t="shared" si="146"/>
        <v>0</v>
      </c>
      <c r="N360" s="17">
        <f t="shared" si="146"/>
        <v>0</v>
      </c>
      <c r="O360" s="17">
        <f t="shared" si="146"/>
        <v>0</v>
      </c>
      <c r="P360" s="17">
        <f t="shared" si="146"/>
        <v>0</v>
      </c>
      <c r="Q360" s="17">
        <f t="shared" si="146"/>
        <v>0</v>
      </c>
      <c r="R360" s="17">
        <f t="shared" si="146"/>
        <v>0</v>
      </c>
      <c r="S360" s="17">
        <f t="shared" si="146"/>
        <v>0</v>
      </c>
      <c r="T360" s="11"/>
    </row>
    <row r="361" spans="1:20" s="12" customFormat="1" ht="18" customHeight="1" x14ac:dyDescent="0.25">
      <c r="A361" s="27" t="s">
        <v>56</v>
      </c>
      <c r="B361" s="33" t="s">
        <v>48</v>
      </c>
      <c r="C361" s="33" t="s">
        <v>49</v>
      </c>
      <c r="D361" s="27" t="s">
        <v>104</v>
      </c>
      <c r="E361" s="27"/>
      <c r="F361" s="17">
        <f t="shared" ref="F361:S361" si="148">SUM(F362:F365)</f>
        <v>474.21</v>
      </c>
      <c r="G361" s="17">
        <f t="shared" si="148"/>
        <v>30661.409999999996</v>
      </c>
      <c r="H361" s="17">
        <f t="shared" si="148"/>
        <v>474.21</v>
      </c>
      <c r="I361" s="17">
        <f t="shared" si="148"/>
        <v>0</v>
      </c>
      <c r="J361" s="17">
        <f t="shared" si="148"/>
        <v>0</v>
      </c>
      <c r="K361" s="17">
        <f t="shared" si="148"/>
        <v>30661.409999999996</v>
      </c>
      <c r="L361" s="17">
        <f t="shared" si="148"/>
        <v>0</v>
      </c>
      <c r="M361" s="17">
        <f t="shared" si="148"/>
        <v>0</v>
      </c>
      <c r="N361" s="17">
        <f t="shared" si="148"/>
        <v>0</v>
      </c>
      <c r="O361" s="17">
        <f t="shared" si="148"/>
        <v>0</v>
      </c>
      <c r="P361" s="17">
        <f t="shared" si="148"/>
        <v>0</v>
      </c>
      <c r="Q361" s="17">
        <f t="shared" si="148"/>
        <v>0</v>
      </c>
      <c r="R361" s="17">
        <f t="shared" si="148"/>
        <v>0</v>
      </c>
      <c r="S361" s="17">
        <f t="shared" si="148"/>
        <v>0</v>
      </c>
      <c r="T361" s="11"/>
    </row>
    <row r="362" spans="1:20" s="12" customFormat="1" ht="18" customHeight="1" x14ac:dyDescent="0.25">
      <c r="A362" s="27"/>
      <c r="B362" s="33"/>
      <c r="C362" s="33"/>
      <c r="D362" s="28" t="s">
        <v>11</v>
      </c>
      <c r="E362" s="13" t="s">
        <v>12</v>
      </c>
      <c r="F362" s="17">
        <f t="shared" ref="F362:G365" si="149">H362+J362+L362+N362+P362+R362</f>
        <v>0</v>
      </c>
      <c r="G362" s="17">
        <f t="shared" si="149"/>
        <v>29741.599999999999</v>
      </c>
      <c r="H362" s="17">
        <v>0</v>
      </c>
      <c r="I362" s="17">
        <v>0</v>
      </c>
      <c r="J362" s="17">
        <v>0</v>
      </c>
      <c r="K362" s="17">
        <v>29741.599999999999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1"/>
    </row>
    <row r="363" spans="1:20" s="12" customFormat="1" ht="18" customHeight="1" x14ac:dyDescent="0.25">
      <c r="A363" s="27"/>
      <c r="B363" s="33"/>
      <c r="C363" s="33"/>
      <c r="D363" s="29"/>
      <c r="E363" s="13" t="s">
        <v>13</v>
      </c>
      <c r="F363" s="17">
        <f t="shared" si="149"/>
        <v>0</v>
      </c>
      <c r="G363" s="17">
        <f t="shared" si="149"/>
        <v>919.51</v>
      </c>
      <c r="H363" s="17">
        <v>0</v>
      </c>
      <c r="I363" s="17">
        <v>0</v>
      </c>
      <c r="J363" s="17">
        <v>0</v>
      </c>
      <c r="K363" s="17">
        <v>919.51</v>
      </c>
      <c r="L363" s="17">
        <v>0</v>
      </c>
      <c r="M363" s="17">
        <v>0</v>
      </c>
      <c r="N363" s="17">
        <v>0</v>
      </c>
      <c r="O363" s="17">
        <v>0</v>
      </c>
      <c r="P363" s="17">
        <v>0</v>
      </c>
      <c r="Q363" s="17">
        <v>0</v>
      </c>
      <c r="R363" s="17">
        <v>0</v>
      </c>
      <c r="S363" s="17">
        <v>0</v>
      </c>
      <c r="T363" s="11"/>
    </row>
    <row r="364" spans="1:20" s="12" customFormat="1" ht="18" customHeight="1" x14ac:dyDescent="0.25">
      <c r="A364" s="27"/>
      <c r="B364" s="33"/>
      <c r="C364" s="33"/>
      <c r="D364" s="29"/>
      <c r="E364" s="13" t="s">
        <v>14</v>
      </c>
      <c r="F364" s="17">
        <f t="shared" si="149"/>
        <v>474.21</v>
      </c>
      <c r="G364" s="17">
        <f t="shared" si="149"/>
        <v>0.3</v>
      </c>
      <c r="H364" s="17">
        <v>474.21</v>
      </c>
      <c r="I364" s="17">
        <v>0</v>
      </c>
      <c r="J364" s="17">
        <v>0</v>
      </c>
      <c r="K364" s="17">
        <v>0.3</v>
      </c>
      <c r="L364" s="17">
        <v>0</v>
      </c>
      <c r="M364" s="17">
        <v>0</v>
      </c>
      <c r="N364" s="17">
        <v>0</v>
      </c>
      <c r="O364" s="17">
        <v>0</v>
      </c>
      <c r="P364" s="17">
        <v>0</v>
      </c>
      <c r="Q364" s="17">
        <v>0</v>
      </c>
      <c r="R364" s="17">
        <v>0</v>
      </c>
      <c r="S364" s="17">
        <v>0</v>
      </c>
      <c r="T364" s="11"/>
    </row>
    <row r="365" spans="1:20" s="12" customFormat="1" ht="18" customHeight="1" x14ac:dyDescent="0.25">
      <c r="A365" s="27"/>
      <c r="B365" s="33"/>
      <c r="C365" s="33"/>
      <c r="D365" s="30"/>
      <c r="E365" s="13" t="s">
        <v>15</v>
      </c>
      <c r="F365" s="17">
        <f t="shared" si="149"/>
        <v>0</v>
      </c>
      <c r="G365" s="17">
        <f t="shared" si="149"/>
        <v>0</v>
      </c>
      <c r="H365" s="17">
        <v>0</v>
      </c>
      <c r="I365" s="17">
        <v>0</v>
      </c>
      <c r="J365" s="17">
        <v>0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0</v>
      </c>
      <c r="R365" s="17">
        <v>0</v>
      </c>
      <c r="S365" s="17">
        <v>0</v>
      </c>
      <c r="T365" s="11"/>
    </row>
    <row r="366" spans="1:20" s="12" customFormat="1" ht="18" customHeight="1" x14ac:dyDescent="0.25">
      <c r="A366" s="27" t="s">
        <v>57</v>
      </c>
      <c r="B366" s="33" t="s">
        <v>48</v>
      </c>
      <c r="C366" s="33" t="s">
        <v>50</v>
      </c>
      <c r="D366" s="27" t="s">
        <v>104</v>
      </c>
      <c r="E366" s="27"/>
      <c r="F366" s="17">
        <f t="shared" ref="F366:S366" si="150">SUM(F367:F370)</f>
        <v>3854</v>
      </c>
      <c r="G366" s="17">
        <f t="shared" si="150"/>
        <v>40000</v>
      </c>
      <c r="H366" s="17">
        <f t="shared" si="150"/>
        <v>0</v>
      </c>
      <c r="I366" s="17">
        <f t="shared" si="150"/>
        <v>0</v>
      </c>
      <c r="J366" s="17">
        <f t="shared" si="150"/>
        <v>3854</v>
      </c>
      <c r="K366" s="17">
        <f t="shared" si="150"/>
        <v>0</v>
      </c>
      <c r="L366" s="17">
        <f t="shared" si="150"/>
        <v>0</v>
      </c>
      <c r="M366" s="17">
        <f t="shared" si="150"/>
        <v>40000</v>
      </c>
      <c r="N366" s="17">
        <f t="shared" si="150"/>
        <v>0</v>
      </c>
      <c r="O366" s="17">
        <f t="shared" si="150"/>
        <v>0</v>
      </c>
      <c r="P366" s="17">
        <f t="shared" si="150"/>
        <v>0</v>
      </c>
      <c r="Q366" s="17">
        <f t="shared" si="150"/>
        <v>0</v>
      </c>
      <c r="R366" s="17">
        <f t="shared" si="150"/>
        <v>0</v>
      </c>
      <c r="S366" s="17">
        <f t="shared" si="150"/>
        <v>0</v>
      </c>
      <c r="T366" s="11"/>
    </row>
    <row r="367" spans="1:20" s="12" customFormat="1" ht="18" customHeight="1" x14ac:dyDescent="0.25">
      <c r="A367" s="27"/>
      <c r="B367" s="33"/>
      <c r="C367" s="33"/>
      <c r="D367" s="28" t="s">
        <v>11</v>
      </c>
      <c r="E367" s="13" t="s">
        <v>12</v>
      </c>
      <c r="F367" s="17">
        <f t="shared" ref="F367:G370" si="151">H367+J367+L367+N367+P367+R367</f>
        <v>0</v>
      </c>
      <c r="G367" s="17">
        <f t="shared" si="151"/>
        <v>38800</v>
      </c>
      <c r="H367" s="17">
        <v>0</v>
      </c>
      <c r="I367" s="17">
        <v>0</v>
      </c>
      <c r="J367" s="17">
        <v>0</v>
      </c>
      <c r="K367" s="17">
        <v>0</v>
      </c>
      <c r="L367" s="17">
        <v>0</v>
      </c>
      <c r="M367" s="17">
        <v>38800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1"/>
    </row>
    <row r="368" spans="1:20" s="12" customFormat="1" ht="18" customHeight="1" x14ac:dyDescent="0.25">
      <c r="A368" s="27"/>
      <c r="B368" s="33"/>
      <c r="C368" s="33"/>
      <c r="D368" s="29"/>
      <c r="E368" s="13" t="s">
        <v>13</v>
      </c>
      <c r="F368" s="17">
        <f t="shared" si="151"/>
        <v>0</v>
      </c>
      <c r="G368" s="17">
        <f t="shared" si="151"/>
        <v>1199.5999999999999</v>
      </c>
      <c r="H368" s="17">
        <v>0</v>
      </c>
      <c r="I368" s="17">
        <v>0</v>
      </c>
      <c r="J368" s="17">
        <v>0</v>
      </c>
      <c r="K368" s="17">
        <v>0</v>
      </c>
      <c r="L368" s="17">
        <v>0</v>
      </c>
      <c r="M368" s="17">
        <v>1199.5999999999999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1"/>
    </row>
    <row r="369" spans="1:20" s="12" customFormat="1" ht="18" customHeight="1" x14ac:dyDescent="0.25">
      <c r="A369" s="27"/>
      <c r="B369" s="33"/>
      <c r="C369" s="33"/>
      <c r="D369" s="29"/>
      <c r="E369" s="13" t="s">
        <v>14</v>
      </c>
      <c r="F369" s="17">
        <f t="shared" si="151"/>
        <v>3854</v>
      </c>
      <c r="G369" s="17">
        <f t="shared" si="151"/>
        <v>0.4</v>
      </c>
      <c r="H369" s="17">
        <v>0</v>
      </c>
      <c r="I369" s="17">
        <v>0</v>
      </c>
      <c r="J369" s="17">
        <v>3854</v>
      </c>
      <c r="K369" s="17">
        <v>0</v>
      </c>
      <c r="L369" s="17">
        <v>0</v>
      </c>
      <c r="M369" s="17">
        <v>0.4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0</v>
      </c>
      <c r="T369" s="11"/>
    </row>
    <row r="370" spans="1:20" s="12" customFormat="1" ht="18" customHeight="1" x14ac:dyDescent="0.25">
      <c r="A370" s="27"/>
      <c r="B370" s="33"/>
      <c r="C370" s="33"/>
      <c r="D370" s="30"/>
      <c r="E370" s="13" t="s">
        <v>15</v>
      </c>
      <c r="F370" s="17">
        <f t="shared" si="151"/>
        <v>0</v>
      </c>
      <c r="G370" s="17">
        <f t="shared" si="151"/>
        <v>0</v>
      </c>
      <c r="H370" s="17">
        <v>0</v>
      </c>
      <c r="I370" s="17">
        <v>0</v>
      </c>
      <c r="J370" s="17">
        <v>0</v>
      </c>
      <c r="K370" s="17">
        <v>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1"/>
    </row>
    <row r="371" spans="1:20" s="12" customFormat="1" ht="18" customHeight="1" x14ac:dyDescent="0.25">
      <c r="A371" s="26" t="s">
        <v>138</v>
      </c>
      <c r="B371" s="26"/>
      <c r="C371" s="26"/>
      <c r="D371" s="27" t="s">
        <v>104</v>
      </c>
      <c r="E371" s="27"/>
      <c r="F371" s="17">
        <f>SUM(F372:F375)</f>
        <v>6547.2</v>
      </c>
      <c r="G371" s="17">
        <f>SUM(G372:G375)</f>
        <v>88000</v>
      </c>
      <c r="H371" s="17">
        <f t="shared" ref="H371:S375" si="152">SUM(H376,H381)</f>
        <v>0</v>
      </c>
      <c r="I371" s="17">
        <f t="shared" si="152"/>
        <v>0</v>
      </c>
      <c r="J371" s="17">
        <f t="shared" si="152"/>
        <v>3687.2</v>
      </c>
      <c r="K371" s="17">
        <f t="shared" si="152"/>
        <v>0</v>
      </c>
      <c r="L371" s="17">
        <f t="shared" si="152"/>
        <v>2860</v>
      </c>
      <c r="M371" s="17">
        <f t="shared" si="152"/>
        <v>44000</v>
      </c>
      <c r="N371" s="17">
        <f t="shared" si="152"/>
        <v>0</v>
      </c>
      <c r="O371" s="17">
        <f t="shared" si="152"/>
        <v>44000</v>
      </c>
      <c r="P371" s="17">
        <f t="shared" si="152"/>
        <v>0</v>
      </c>
      <c r="Q371" s="17">
        <f t="shared" si="152"/>
        <v>0</v>
      </c>
      <c r="R371" s="17">
        <f t="shared" si="152"/>
        <v>0</v>
      </c>
      <c r="S371" s="17">
        <f t="shared" si="152"/>
        <v>0</v>
      </c>
      <c r="T371" s="11"/>
    </row>
    <row r="372" spans="1:20" s="12" customFormat="1" ht="18" customHeight="1" x14ac:dyDescent="0.25">
      <c r="A372" s="26"/>
      <c r="B372" s="26"/>
      <c r="C372" s="26"/>
      <c r="D372" s="28" t="s">
        <v>110</v>
      </c>
      <c r="E372" s="13" t="s">
        <v>12</v>
      </c>
      <c r="F372" s="17">
        <f t="shared" ref="F372:G375" si="153">H372+J372+L372+N372+P372+R372</f>
        <v>0</v>
      </c>
      <c r="G372" s="17">
        <f t="shared" si="153"/>
        <v>85360</v>
      </c>
      <c r="H372" s="17">
        <f t="shared" si="152"/>
        <v>0</v>
      </c>
      <c r="I372" s="17">
        <f t="shared" si="152"/>
        <v>0</v>
      </c>
      <c r="J372" s="17">
        <f t="shared" si="152"/>
        <v>0</v>
      </c>
      <c r="K372" s="17">
        <f t="shared" si="152"/>
        <v>0</v>
      </c>
      <c r="L372" s="17">
        <f t="shared" si="152"/>
        <v>0</v>
      </c>
      <c r="M372" s="17">
        <f t="shared" si="152"/>
        <v>42680</v>
      </c>
      <c r="N372" s="17">
        <f t="shared" si="152"/>
        <v>0</v>
      </c>
      <c r="O372" s="17">
        <f t="shared" si="152"/>
        <v>42680</v>
      </c>
      <c r="P372" s="17">
        <f t="shared" si="152"/>
        <v>0</v>
      </c>
      <c r="Q372" s="17">
        <f t="shared" si="152"/>
        <v>0</v>
      </c>
      <c r="R372" s="17">
        <f t="shared" si="152"/>
        <v>0</v>
      </c>
      <c r="S372" s="17">
        <f t="shared" si="152"/>
        <v>0</v>
      </c>
      <c r="T372" s="11"/>
    </row>
    <row r="373" spans="1:20" s="12" customFormat="1" ht="18" customHeight="1" x14ac:dyDescent="0.25">
      <c r="A373" s="26"/>
      <c r="B373" s="26"/>
      <c r="C373" s="26"/>
      <c r="D373" s="29"/>
      <c r="E373" s="13" t="s">
        <v>13</v>
      </c>
      <c r="F373" s="17">
        <f t="shared" si="153"/>
        <v>0</v>
      </c>
      <c r="G373" s="17">
        <f t="shared" si="153"/>
        <v>2639</v>
      </c>
      <c r="H373" s="17">
        <f t="shared" si="152"/>
        <v>0</v>
      </c>
      <c r="I373" s="17">
        <f t="shared" si="152"/>
        <v>0</v>
      </c>
      <c r="J373" s="17">
        <f t="shared" si="152"/>
        <v>0</v>
      </c>
      <c r="K373" s="17">
        <f t="shared" si="152"/>
        <v>0</v>
      </c>
      <c r="L373" s="17">
        <f t="shared" si="152"/>
        <v>0</v>
      </c>
      <c r="M373" s="17">
        <f t="shared" si="152"/>
        <v>1319.5</v>
      </c>
      <c r="N373" s="17">
        <f t="shared" si="152"/>
        <v>0</v>
      </c>
      <c r="O373" s="17">
        <f t="shared" si="152"/>
        <v>1319.5</v>
      </c>
      <c r="P373" s="17">
        <f t="shared" si="152"/>
        <v>0</v>
      </c>
      <c r="Q373" s="17">
        <f t="shared" si="152"/>
        <v>0</v>
      </c>
      <c r="R373" s="17">
        <f t="shared" si="152"/>
        <v>0</v>
      </c>
      <c r="S373" s="17">
        <f t="shared" si="152"/>
        <v>0</v>
      </c>
      <c r="T373" s="11"/>
    </row>
    <row r="374" spans="1:20" s="12" customFormat="1" ht="18" customHeight="1" x14ac:dyDescent="0.25">
      <c r="A374" s="26"/>
      <c r="B374" s="26"/>
      <c r="C374" s="26"/>
      <c r="D374" s="29"/>
      <c r="E374" s="13" t="s">
        <v>14</v>
      </c>
      <c r="F374" s="17">
        <f t="shared" si="153"/>
        <v>6547.2</v>
      </c>
      <c r="G374" s="17">
        <f t="shared" si="153"/>
        <v>1</v>
      </c>
      <c r="H374" s="17">
        <f t="shared" si="152"/>
        <v>0</v>
      </c>
      <c r="I374" s="17">
        <f t="shared" si="152"/>
        <v>0</v>
      </c>
      <c r="J374" s="17">
        <f t="shared" si="152"/>
        <v>3687.2</v>
      </c>
      <c r="K374" s="17">
        <f t="shared" si="152"/>
        <v>0</v>
      </c>
      <c r="L374" s="17">
        <f t="shared" si="152"/>
        <v>2860</v>
      </c>
      <c r="M374" s="17">
        <f t="shared" si="152"/>
        <v>0.5</v>
      </c>
      <c r="N374" s="17">
        <f t="shared" si="152"/>
        <v>0</v>
      </c>
      <c r="O374" s="17">
        <f t="shared" si="152"/>
        <v>0.5</v>
      </c>
      <c r="P374" s="17">
        <f t="shared" si="152"/>
        <v>0</v>
      </c>
      <c r="Q374" s="17">
        <f t="shared" si="152"/>
        <v>0</v>
      </c>
      <c r="R374" s="17">
        <f t="shared" si="152"/>
        <v>0</v>
      </c>
      <c r="S374" s="17">
        <f t="shared" si="152"/>
        <v>0</v>
      </c>
      <c r="T374" s="11"/>
    </row>
    <row r="375" spans="1:20" s="12" customFormat="1" ht="23.25" customHeight="1" x14ac:dyDescent="0.25">
      <c r="A375" s="26"/>
      <c r="B375" s="26"/>
      <c r="C375" s="26"/>
      <c r="D375" s="30"/>
      <c r="E375" s="13" t="s">
        <v>15</v>
      </c>
      <c r="F375" s="17">
        <f t="shared" si="153"/>
        <v>0</v>
      </c>
      <c r="G375" s="17">
        <f t="shared" si="153"/>
        <v>0</v>
      </c>
      <c r="H375" s="17">
        <f t="shared" si="152"/>
        <v>0</v>
      </c>
      <c r="I375" s="17">
        <f t="shared" si="152"/>
        <v>0</v>
      </c>
      <c r="J375" s="17">
        <f t="shared" si="152"/>
        <v>0</v>
      </c>
      <c r="K375" s="17">
        <f t="shared" si="152"/>
        <v>0</v>
      </c>
      <c r="L375" s="17">
        <f t="shared" si="152"/>
        <v>0</v>
      </c>
      <c r="M375" s="17">
        <f t="shared" si="152"/>
        <v>0</v>
      </c>
      <c r="N375" s="17">
        <f t="shared" si="152"/>
        <v>0</v>
      </c>
      <c r="O375" s="17">
        <f t="shared" si="152"/>
        <v>0</v>
      </c>
      <c r="P375" s="17">
        <f t="shared" si="152"/>
        <v>0</v>
      </c>
      <c r="Q375" s="17">
        <f t="shared" si="152"/>
        <v>0</v>
      </c>
      <c r="R375" s="17">
        <f t="shared" si="152"/>
        <v>0</v>
      </c>
      <c r="S375" s="17">
        <f t="shared" si="152"/>
        <v>0</v>
      </c>
      <c r="T375" s="11"/>
    </row>
    <row r="376" spans="1:20" s="12" customFormat="1" ht="18" customHeight="1" x14ac:dyDescent="0.25">
      <c r="A376" s="27" t="s">
        <v>56</v>
      </c>
      <c r="B376" s="33" t="s">
        <v>51</v>
      </c>
      <c r="C376" s="33" t="s">
        <v>101</v>
      </c>
      <c r="D376" s="27" t="s">
        <v>104</v>
      </c>
      <c r="E376" s="27"/>
      <c r="F376" s="17">
        <f t="shared" ref="F376:S376" si="154">SUM(F377:F380)</f>
        <v>2860</v>
      </c>
      <c r="G376" s="17">
        <f t="shared" si="154"/>
        <v>44000</v>
      </c>
      <c r="H376" s="17">
        <f t="shared" si="154"/>
        <v>0</v>
      </c>
      <c r="I376" s="17">
        <f t="shared" si="154"/>
        <v>0</v>
      </c>
      <c r="J376" s="17">
        <f t="shared" si="154"/>
        <v>0</v>
      </c>
      <c r="K376" s="17">
        <f t="shared" si="154"/>
        <v>0</v>
      </c>
      <c r="L376" s="17">
        <f t="shared" si="154"/>
        <v>2860</v>
      </c>
      <c r="M376" s="17">
        <f t="shared" si="154"/>
        <v>0</v>
      </c>
      <c r="N376" s="17">
        <f t="shared" si="154"/>
        <v>0</v>
      </c>
      <c r="O376" s="17">
        <f t="shared" si="154"/>
        <v>44000</v>
      </c>
      <c r="P376" s="17">
        <f t="shared" si="154"/>
        <v>0</v>
      </c>
      <c r="Q376" s="17">
        <f t="shared" si="154"/>
        <v>0</v>
      </c>
      <c r="R376" s="17">
        <f t="shared" si="154"/>
        <v>0</v>
      </c>
      <c r="S376" s="17">
        <f t="shared" si="154"/>
        <v>0</v>
      </c>
      <c r="T376" s="11"/>
    </row>
    <row r="377" spans="1:20" s="12" customFormat="1" ht="18" customHeight="1" x14ac:dyDescent="0.25">
      <c r="A377" s="27"/>
      <c r="B377" s="33"/>
      <c r="C377" s="33"/>
      <c r="D377" s="28" t="s">
        <v>11</v>
      </c>
      <c r="E377" s="13" t="s">
        <v>12</v>
      </c>
      <c r="F377" s="17">
        <f t="shared" ref="F377:G380" si="155">H377+J377+L377+N377+P377+R377</f>
        <v>0</v>
      </c>
      <c r="G377" s="17">
        <f t="shared" si="155"/>
        <v>42680</v>
      </c>
      <c r="H377" s="17">
        <v>0</v>
      </c>
      <c r="I377" s="17">
        <v>0</v>
      </c>
      <c r="J377" s="17">
        <v>0</v>
      </c>
      <c r="K377" s="17">
        <v>0</v>
      </c>
      <c r="L377" s="17">
        <v>0</v>
      </c>
      <c r="M377" s="17">
        <v>0</v>
      </c>
      <c r="N377" s="17">
        <v>0</v>
      </c>
      <c r="O377" s="17">
        <v>42680</v>
      </c>
      <c r="P377" s="17">
        <v>0</v>
      </c>
      <c r="Q377" s="17">
        <v>0</v>
      </c>
      <c r="R377" s="17">
        <v>0</v>
      </c>
      <c r="S377" s="17">
        <v>0</v>
      </c>
      <c r="T377" s="11"/>
    </row>
    <row r="378" spans="1:20" s="12" customFormat="1" ht="18" customHeight="1" x14ac:dyDescent="0.25">
      <c r="A378" s="27"/>
      <c r="B378" s="33"/>
      <c r="C378" s="33"/>
      <c r="D378" s="29"/>
      <c r="E378" s="13" t="s">
        <v>13</v>
      </c>
      <c r="F378" s="17">
        <f t="shared" si="155"/>
        <v>0</v>
      </c>
      <c r="G378" s="17">
        <f t="shared" si="155"/>
        <v>1319.5</v>
      </c>
      <c r="H378" s="17">
        <v>0</v>
      </c>
      <c r="I378" s="17">
        <v>0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1319.5</v>
      </c>
      <c r="P378" s="17">
        <v>0</v>
      </c>
      <c r="Q378" s="17">
        <v>0</v>
      </c>
      <c r="R378" s="17">
        <v>0</v>
      </c>
      <c r="S378" s="17">
        <v>0</v>
      </c>
      <c r="T378" s="11"/>
    </row>
    <row r="379" spans="1:20" s="12" customFormat="1" ht="18" customHeight="1" x14ac:dyDescent="0.25">
      <c r="A379" s="27"/>
      <c r="B379" s="33"/>
      <c r="C379" s="33"/>
      <c r="D379" s="29"/>
      <c r="E379" s="13" t="s">
        <v>14</v>
      </c>
      <c r="F379" s="17">
        <f t="shared" si="155"/>
        <v>2860</v>
      </c>
      <c r="G379" s="17">
        <f t="shared" si="155"/>
        <v>0.5</v>
      </c>
      <c r="H379" s="17">
        <v>0</v>
      </c>
      <c r="I379" s="17">
        <v>0</v>
      </c>
      <c r="J379" s="17">
        <v>0</v>
      </c>
      <c r="K379" s="17">
        <v>0</v>
      </c>
      <c r="L379" s="17">
        <v>2860</v>
      </c>
      <c r="M379" s="17">
        <v>0</v>
      </c>
      <c r="N379" s="17">
        <v>0</v>
      </c>
      <c r="O379" s="17">
        <v>0.5</v>
      </c>
      <c r="P379" s="17">
        <v>0</v>
      </c>
      <c r="Q379" s="17">
        <v>0</v>
      </c>
      <c r="R379" s="17">
        <v>0</v>
      </c>
      <c r="S379" s="17">
        <v>0</v>
      </c>
      <c r="T379" s="11"/>
    </row>
    <row r="380" spans="1:20" s="12" customFormat="1" ht="18" customHeight="1" x14ac:dyDescent="0.25">
      <c r="A380" s="27"/>
      <c r="B380" s="33"/>
      <c r="C380" s="33"/>
      <c r="D380" s="30"/>
      <c r="E380" s="13" t="s">
        <v>15</v>
      </c>
      <c r="F380" s="17">
        <f t="shared" si="155"/>
        <v>0</v>
      </c>
      <c r="G380" s="17">
        <f t="shared" si="155"/>
        <v>0</v>
      </c>
      <c r="H380" s="17">
        <v>0</v>
      </c>
      <c r="I380" s="17">
        <v>0</v>
      </c>
      <c r="J380" s="17">
        <v>0</v>
      </c>
      <c r="K380" s="17">
        <v>0</v>
      </c>
      <c r="L380" s="17">
        <v>0</v>
      </c>
      <c r="M380" s="17">
        <v>0</v>
      </c>
      <c r="N380" s="17">
        <v>0</v>
      </c>
      <c r="O380" s="17">
        <v>0</v>
      </c>
      <c r="P380" s="17">
        <v>0</v>
      </c>
      <c r="Q380" s="17">
        <v>0</v>
      </c>
      <c r="R380" s="17">
        <v>0</v>
      </c>
      <c r="S380" s="17">
        <v>0</v>
      </c>
      <c r="T380" s="11"/>
    </row>
    <row r="381" spans="1:20" s="12" customFormat="1" ht="18" customHeight="1" x14ac:dyDescent="0.25">
      <c r="A381" s="27" t="s">
        <v>57</v>
      </c>
      <c r="B381" s="33" t="s">
        <v>51</v>
      </c>
      <c r="C381" s="33" t="s">
        <v>102</v>
      </c>
      <c r="D381" s="27" t="s">
        <v>104</v>
      </c>
      <c r="E381" s="27"/>
      <c r="F381" s="17">
        <f t="shared" ref="F381:S381" si="156">SUM(F382:F385)</f>
        <v>3687.2</v>
      </c>
      <c r="G381" s="17">
        <f t="shared" si="156"/>
        <v>44000</v>
      </c>
      <c r="H381" s="17">
        <f t="shared" si="156"/>
        <v>0</v>
      </c>
      <c r="I381" s="17">
        <f t="shared" si="156"/>
        <v>0</v>
      </c>
      <c r="J381" s="17">
        <f t="shared" si="156"/>
        <v>3687.2</v>
      </c>
      <c r="K381" s="17">
        <f t="shared" si="156"/>
        <v>0</v>
      </c>
      <c r="L381" s="17">
        <f t="shared" si="156"/>
        <v>0</v>
      </c>
      <c r="M381" s="17">
        <f t="shared" si="156"/>
        <v>44000</v>
      </c>
      <c r="N381" s="17">
        <f t="shared" si="156"/>
        <v>0</v>
      </c>
      <c r="O381" s="17">
        <f t="shared" si="156"/>
        <v>0</v>
      </c>
      <c r="P381" s="17">
        <f t="shared" si="156"/>
        <v>0</v>
      </c>
      <c r="Q381" s="17">
        <f t="shared" si="156"/>
        <v>0</v>
      </c>
      <c r="R381" s="17">
        <f t="shared" si="156"/>
        <v>0</v>
      </c>
      <c r="S381" s="17">
        <f t="shared" si="156"/>
        <v>0</v>
      </c>
      <c r="T381" s="11"/>
    </row>
    <row r="382" spans="1:20" s="12" customFormat="1" ht="18" customHeight="1" x14ac:dyDescent="0.25">
      <c r="A382" s="27"/>
      <c r="B382" s="33"/>
      <c r="C382" s="33"/>
      <c r="D382" s="28" t="s">
        <v>107</v>
      </c>
      <c r="E382" s="13" t="s">
        <v>12</v>
      </c>
      <c r="F382" s="17">
        <f t="shared" ref="F382:G385" si="157">H382+J382+L382+N382+P382+R382</f>
        <v>0</v>
      </c>
      <c r="G382" s="17">
        <f t="shared" si="157"/>
        <v>42680</v>
      </c>
      <c r="H382" s="17">
        <v>0</v>
      </c>
      <c r="I382" s="17">
        <v>0</v>
      </c>
      <c r="J382" s="17">
        <v>0</v>
      </c>
      <c r="K382" s="17">
        <v>0</v>
      </c>
      <c r="L382" s="17">
        <v>0</v>
      </c>
      <c r="M382" s="17">
        <v>42680</v>
      </c>
      <c r="N382" s="17">
        <v>0</v>
      </c>
      <c r="O382" s="17">
        <v>0</v>
      </c>
      <c r="P382" s="17">
        <v>0</v>
      </c>
      <c r="Q382" s="17">
        <v>0</v>
      </c>
      <c r="R382" s="17">
        <v>0</v>
      </c>
      <c r="S382" s="17">
        <v>0</v>
      </c>
      <c r="T382" s="11"/>
    </row>
    <row r="383" spans="1:20" s="12" customFormat="1" ht="18" customHeight="1" x14ac:dyDescent="0.25">
      <c r="A383" s="27"/>
      <c r="B383" s="33"/>
      <c r="C383" s="33"/>
      <c r="D383" s="29"/>
      <c r="E383" s="13" t="s">
        <v>13</v>
      </c>
      <c r="F383" s="17">
        <f t="shared" si="157"/>
        <v>0</v>
      </c>
      <c r="G383" s="17">
        <f t="shared" si="157"/>
        <v>1319.5</v>
      </c>
      <c r="H383" s="17">
        <v>0</v>
      </c>
      <c r="I383" s="17">
        <v>0</v>
      </c>
      <c r="J383" s="17">
        <v>0</v>
      </c>
      <c r="K383" s="17">
        <v>0</v>
      </c>
      <c r="L383" s="17">
        <v>0</v>
      </c>
      <c r="M383" s="17">
        <v>1319.5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1"/>
    </row>
    <row r="384" spans="1:20" s="12" customFormat="1" ht="18" customHeight="1" x14ac:dyDescent="0.25">
      <c r="A384" s="27"/>
      <c r="B384" s="33"/>
      <c r="C384" s="33"/>
      <c r="D384" s="29"/>
      <c r="E384" s="13" t="s">
        <v>14</v>
      </c>
      <c r="F384" s="17">
        <f t="shared" si="157"/>
        <v>3687.2</v>
      </c>
      <c r="G384" s="17">
        <f t="shared" si="157"/>
        <v>0.5</v>
      </c>
      <c r="H384" s="17">
        <v>0</v>
      </c>
      <c r="I384" s="17">
        <v>0</v>
      </c>
      <c r="J384" s="17">
        <v>3687.2</v>
      </c>
      <c r="K384" s="17">
        <v>0</v>
      </c>
      <c r="L384" s="17">
        <v>0</v>
      </c>
      <c r="M384" s="17">
        <v>0.5</v>
      </c>
      <c r="N384" s="17">
        <v>0</v>
      </c>
      <c r="O384" s="17">
        <v>0</v>
      </c>
      <c r="P384" s="17">
        <v>0</v>
      </c>
      <c r="Q384" s="17">
        <v>0</v>
      </c>
      <c r="R384" s="17">
        <v>0</v>
      </c>
      <c r="S384" s="17">
        <v>0</v>
      </c>
      <c r="T384" s="11"/>
    </row>
    <row r="385" spans="1:20" s="12" customFormat="1" ht="24.75" customHeight="1" x14ac:dyDescent="0.25">
      <c r="A385" s="27"/>
      <c r="B385" s="33"/>
      <c r="C385" s="33"/>
      <c r="D385" s="30"/>
      <c r="E385" s="13" t="s">
        <v>15</v>
      </c>
      <c r="F385" s="17">
        <f t="shared" si="157"/>
        <v>0</v>
      </c>
      <c r="G385" s="17">
        <f t="shared" si="157"/>
        <v>0</v>
      </c>
      <c r="H385" s="17">
        <v>0</v>
      </c>
      <c r="I385" s="17">
        <v>0</v>
      </c>
      <c r="J385" s="17">
        <v>0</v>
      </c>
      <c r="K385" s="17">
        <v>0</v>
      </c>
      <c r="L385" s="17">
        <v>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11"/>
    </row>
    <row r="386" spans="1:20" s="12" customFormat="1" ht="18" customHeight="1" x14ac:dyDescent="0.25">
      <c r="A386" s="26" t="s">
        <v>139</v>
      </c>
      <c r="B386" s="26"/>
      <c r="C386" s="26"/>
      <c r="D386" s="27" t="s">
        <v>104</v>
      </c>
      <c r="E386" s="27"/>
      <c r="F386" s="17">
        <f>SUM(F387:F390)</f>
        <v>573.79999999999995</v>
      </c>
      <c r="G386" s="17">
        <f>SUM(G387:G390)</f>
        <v>6618.5099999999993</v>
      </c>
      <c r="H386" s="17">
        <f t="shared" ref="H386:S386" si="158">SUM(H391)</f>
        <v>573.79999999999995</v>
      </c>
      <c r="I386" s="17">
        <f t="shared" si="158"/>
        <v>0</v>
      </c>
      <c r="J386" s="17">
        <f t="shared" si="158"/>
        <v>0</v>
      </c>
      <c r="K386" s="17">
        <f t="shared" si="158"/>
        <v>6618.5099999999993</v>
      </c>
      <c r="L386" s="17">
        <f t="shared" si="158"/>
        <v>0</v>
      </c>
      <c r="M386" s="17">
        <f t="shared" si="158"/>
        <v>0</v>
      </c>
      <c r="N386" s="17">
        <f t="shared" si="158"/>
        <v>0</v>
      </c>
      <c r="O386" s="17">
        <f t="shared" si="158"/>
        <v>0</v>
      </c>
      <c r="P386" s="17">
        <f t="shared" si="158"/>
        <v>0</v>
      </c>
      <c r="Q386" s="17">
        <f t="shared" si="158"/>
        <v>0</v>
      </c>
      <c r="R386" s="17">
        <f t="shared" si="158"/>
        <v>0</v>
      </c>
      <c r="S386" s="17">
        <f t="shared" si="158"/>
        <v>0</v>
      </c>
      <c r="T386" s="11"/>
    </row>
    <row r="387" spans="1:20" s="12" customFormat="1" ht="18" customHeight="1" x14ac:dyDescent="0.25">
      <c r="A387" s="26"/>
      <c r="B387" s="26"/>
      <c r="C387" s="26"/>
      <c r="D387" s="28" t="s">
        <v>11</v>
      </c>
      <c r="E387" s="13" t="s">
        <v>12</v>
      </c>
      <c r="F387" s="17">
        <f t="shared" ref="F387:G390" si="159">H387+J387+L387+N387+P387+R387</f>
        <v>0</v>
      </c>
      <c r="G387" s="17">
        <f t="shared" si="159"/>
        <v>6420</v>
      </c>
      <c r="H387" s="17">
        <f t="shared" ref="H387:S390" si="160">SUM(H392)</f>
        <v>0</v>
      </c>
      <c r="I387" s="17">
        <f t="shared" si="160"/>
        <v>0</v>
      </c>
      <c r="J387" s="17">
        <f t="shared" si="160"/>
        <v>0</v>
      </c>
      <c r="K387" s="17">
        <f t="shared" si="160"/>
        <v>6420</v>
      </c>
      <c r="L387" s="17">
        <f t="shared" si="160"/>
        <v>0</v>
      </c>
      <c r="M387" s="17">
        <f t="shared" si="160"/>
        <v>0</v>
      </c>
      <c r="N387" s="17">
        <f t="shared" si="160"/>
        <v>0</v>
      </c>
      <c r="O387" s="17">
        <f t="shared" si="160"/>
        <v>0</v>
      </c>
      <c r="P387" s="17">
        <f t="shared" si="160"/>
        <v>0</v>
      </c>
      <c r="Q387" s="17">
        <f t="shared" si="160"/>
        <v>0</v>
      </c>
      <c r="R387" s="17">
        <f t="shared" si="160"/>
        <v>0</v>
      </c>
      <c r="S387" s="17">
        <f t="shared" si="160"/>
        <v>0</v>
      </c>
      <c r="T387" s="11"/>
    </row>
    <row r="388" spans="1:20" s="12" customFormat="1" ht="18" customHeight="1" x14ac:dyDescent="0.25">
      <c r="A388" s="26"/>
      <c r="B388" s="26"/>
      <c r="C388" s="26"/>
      <c r="D388" s="29"/>
      <c r="E388" s="13" t="s">
        <v>13</v>
      </c>
      <c r="F388" s="17">
        <f t="shared" si="159"/>
        <v>0</v>
      </c>
      <c r="G388" s="17">
        <f t="shared" si="159"/>
        <v>198.44</v>
      </c>
      <c r="H388" s="17">
        <f t="shared" si="160"/>
        <v>0</v>
      </c>
      <c r="I388" s="17">
        <f t="shared" si="160"/>
        <v>0</v>
      </c>
      <c r="J388" s="17">
        <f t="shared" si="160"/>
        <v>0</v>
      </c>
      <c r="K388" s="17">
        <f t="shared" si="160"/>
        <v>198.44</v>
      </c>
      <c r="L388" s="17">
        <f t="shared" si="160"/>
        <v>0</v>
      </c>
      <c r="M388" s="17">
        <f t="shared" si="160"/>
        <v>0</v>
      </c>
      <c r="N388" s="17">
        <f t="shared" si="160"/>
        <v>0</v>
      </c>
      <c r="O388" s="17">
        <f t="shared" si="160"/>
        <v>0</v>
      </c>
      <c r="P388" s="17">
        <f t="shared" si="160"/>
        <v>0</v>
      </c>
      <c r="Q388" s="17">
        <f t="shared" si="160"/>
        <v>0</v>
      </c>
      <c r="R388" s="17">
        <f t="shared" si="160"/>
        <v>0</v>
      </c>
      <c r="S388" s="17">
        <f t="shared" si="160"/>
        <v>0</v>
      </c>
      <c r="T388" s="11"/>
    </row>
    <row r="389" spans="1:20" s="12" customFormat="1" ht="18" customHeight="1" x14ac:dyDescent="0.25">
      <c r="A389" s="26"/>
      <c r="B389" s="26"/>
      <c r="C389" s="26"/>
      <c r="D389" s="29"/>
      <c r="E389" s="13" t="s">
        <v>14</v>
      </c>
      <c r="F389" s="17">
        <f t="shared" si="159"/>
        <v>573.79999999999995</v>
      </c>
      <c r="G389" s="17">
        <f t="shared" si="159"/>
        <v>7.0000000000000007E-2</v>
      </c>
      <c r="H389" s="17">
        <f t="shared" si="160"/>
        <v>573.79999999999995</v>
      </c>
      <c r="I389" s="17">
        <f t="shared" si="160"/>
        <v>0</v>
      </c>
      <c r="J389" s="17">
        <f t="shared" si="160"/>
        <v>0</v>
      </c>
      <c r="K389" s="17">
        <f t="shared" si="160"/>
        <v>7.0000000000000007E-2</v>
      </c>
      <c r="L389" s="17">
        <f t="shared" si="160"/>
        <v>0</v>
      </c>
      <c r="M389" s="17">
        <f t="shared" si="160"/>
        <v>0</v>
      </c>
      <c r="N389" s="17">
        <f t="shared" si="160"/>
        <v>0</v>
      </c>
      <c r="O389" s="17">
        <f t="shared" si="160"/>
        <v>0</v>
      </c>
      <c r="P389" s="17">
        <f t="shared" si="160"/>
        <v>0</v>
      </c>
      <c r="Q389" s="17">
        <f t="shared" si="160"/>
        <v>0</v>
      </c>
      <c r="R389" s="17">
        <f t="shared" si="160"/>
        <v>0</v>
      </c>
      <c r="S389" s="17">
        <f t="shared" si="160"/>
        <v>0</v>
      </c>
      <c r="T389" s="11"/>
    </row>
    <row r="390" spans="1:20" s="12" customFormat="1" ht="18" customHeight="1" x14ac:dyDescent="0.25">
      <c r="A390" s="26"/>
      <c r="B390" s="26"/>
      <c r="C390" s="26"/>
      <c r="D390" s="30"/>
      <c r="E390" s="13" t="s">
        <v>15</v>
      </c>
      <c r="F390" s="17">
        <f t="shared" si="159"/>
        <v>0</v>
      </c>
      <c r="G390" s="17">
        <f t="shared" si="159"/>
        <v>0</v>
      </c>
      <c r="H390" s="17">
        <f t="shared" si="160"/>
        <v>0</v>
      </c>
      <c r="I390" s="17">
        <f t="shared" si="160"/>
        <v>0</v>
      </c>
      <c r="J390" s="17">
        <f t="shared" si="160"/>
        <v>0</v>
      </c>
      <c r="K390" s="17">
        <f t="shared" si="160"/>
        <v>0</v>
      </c>
      <c r="L390" s="17">
        <f t="shared" si="160"/>
        <v>0</v>
      </c>
      <c r="M390" s="17">
        <f t="shared" si="160"/>
        <v>0</v>
      </c>
      <c r="N390" s="17">
        <f t="shared" si="160"/>
        <v>0</v>
      </c>
      <c r="O390" s="17">
        <f t="shared" si="160"/>
        <v>0</v>
      </c>
      <c r="P390" s="17">
        <f t="shared" si="160"/>
        <v>0</v>
      </c>
      <c r="Q390" s="17">
        <f t="shared" si="160"/>
        <v>0</v>
      </c>
      <c r="R390" s="17">
        <f t="shared" si="160"/>
        <v>0</v>
      </c>
      <c r="S390" s="17">
        <f t="shared" si="160"/>
        <v>0</v>
      </c>
      <c r="T390" s="11"/>
    </row>
    <row r="391" spans="1:20" s="12" customFormat="1" ht="18" customHeight="1" x14ac:dyDescent="0.25">
      <c r="A391" s="27" t="s">
        <v>56</v>
      </c>
      <c r="B391" s="33" t="s">
        <v>52</v>
      </c>
      <c r="C391" s="33" t="s">
        <v>114</v>
      </c>
      <c r="D391" s="27" t="s">
        <v>104</v>
      </c>
      <c r="E391" s="27"/>
      <c r="F391" s="17">
        <f t="shared" ref="F391:S391" si="161">SUM(F392:F395)</f>
        <v>573.79999999999995</v>
      </c>
      <c r="G391" s="17">
        <f t="shared" si="161"/>
        <v>6618.5099999999993</v>
      </c>
      <c r="H391" s="17">
        <f t="shared" si="161"/>
        <v>573.79999999999995</v>
      </c>
      <c r="I391" s="17">
        <f t="shared" si="161"/>
        <v>0</v>
      </c>
      <c r="J391" s="17">
        <f t="shared" si="161"/>
        <v>0</v>
      </c>
      <c r="K391" s="17">
        <f t="shared" si="161"/>
        <v>6618.5099999999993</v>
      </c>
      <c r="L391" s="17">
        <f t="shared" si="161"/>
        <v>0</v>
      </c>
      <c r="M391" s="17">
        <f t="shared" si="161"/>
        <v>0</v>
      </c>
      <c r="N391" s="17">
        <f t="shared" si="161"/>
        <v>0</v>
      </c>
      <c r="O391" s="17">
        <f t="shared" si="161"/>
        <v>0</v>
      </c>
      <c r="P391" s="17">
        <f t="shared" si="161"/>
        <v>0</v>
      </c>
      <c r="Q391" s="17">
        <f t="shared" si="161"/>
        <v>0</v>
      </c>
      <c r="R391" s="17">
        <f t="shared" si="161"/>
        <v>0</v>
      </c>
      <c r="S391" s="17">
        <f t="shared" si="161"/>
        <v>0</v>
      </c>
      <c r="T391" s="11"/>
    </row>
    <row r="392" spans="1:20" s="12" customFormat="1" ht="18" customHeight="1" x14ac:dyDescent="0.25">
      <c r="A392" s="27"/>
      <c r="B392" s="33"/>
      <c r="C392" s="33"/>
      <c r="D392" s="28" t="s">
        <v>108</v>
      </c>
      <c r="E392" s="13" t="s">
        <v>12</v>
      </c>
      <c r="F392" s="17">
        <f t="shared" ref="F392:G395" si="162">H392+J392+L392+N392+P392+R392</f>
        <v>0</v>
      </c>
      <c r="G392" s="17">
        <f t="shared" si="162"/>
        <v>6420</v>
      </c>
      <c r="H392" s="17">
        <v>0</v>
      </c>
      <c r="I392" s="17">
        <v>0</v>
      </c>
      <c r="J392" s="17">
        <v>0</v>
      </c>
      <c r="K392" s="17">
        <v>6420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1"/>
    </row>
    <row r="393" spans="1:20" s="12" customFormat="1" ht="18" customHeight="1" x14ac:dyDescent="0.25">
      <c r="A393" s="27"/>
      <c r="B393" s="33"/>
      <c r="C393" s="33"/>
      <c r="D393" s="29"/>
      <c r="E393" s="13" t="s">
        <v>13</v>
      </c>
      <c r="F393" s="17">
        <f t="shared" si="162"/>
        <v>0</v>
      </c>
      <c r="G393" s="17">
        <f t="shared" si="162"/>
        <v>198.44</v>
      </c>
      <c r="H393" s="17">
        <v>0</v>
      </c>
      <c r="I393" s="17">
        <v>0</v>
      </c>
      <c r="J393" s="17">
        <v>0</v>
      </c>
      <c r="K393" s="17">
        <v>198.44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1"/>
    </row>
    <row r="394" spans="1:20" s="12" customFormat="1" ht="18" customHeight="1" x14ac:dyDescent="0.25">
      <c r="A394" s="27"/>
      <c r="B394" s="33"/>
      <c r="C394" s="33"/>
      <c r="D394" s="29"/>
      <c r="E394" s="13" t="s">
        <v>14</v>
      </c>
      <c r="F394" s="17">
        <f t="shared" si="162"/>
        <v>573.79999999999995</v>
      </c>
      <c r="G394" s="17">
        <f t="shared" si="162"/>
        <v>7.0000000000000007E-2</v>
      </c>
      <c r="H394" s="17">
        <v>573.79999999999995</v>
      </c>
      <c r="I394" s="17">
        <v>0</v>
      </c>
      <c r="J394" s="17">
        <v>0</v>
      </c>
      <c r="K394" s="17">
        <v>7.0000000000000007E-2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1"/>
    </row>
    <row r="395" spans="1:20" s="12" customFormat="1" ht="28.5" customHeight="1" x14ac:dyDescent="0.25">
      <c r="A395" s="27"/>
      <c r="B395" s="33"/>
      <c r="C395" s="33"/>
      <c r="D395" s="30"/>
      <c r="E395" s="13" t="s">
        <v>15</v>
      </c>
      <c r="F395" s="17">
        <f t="shared" si="162"/>
        <v>0</v>
      </c>
      <c r="G395" s="17">
        <f t="shared" si="162"/>
        <v>0</v>
      </c>
      <c r="H395" s="17">
        <v>0</v>
      </c>
      <c r="I395" s="17">
        <v>0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1"/>
    </row>
    <row r="396" spans="1:20" s="12" customFormat="1" ht="18" customHeight="1" x14ac:dyDescent="0.25">
      <c r="A396" s="26" t="s">
        <v>140</v>
      </c>
      <c r="B396" s="26"/>
      <c r="C396" s="26"/>
      <c r="D396" s="27" t="s">
        <v>104</v>
      </c>
      <c r="E396" s="27"/>
      <c r="F396" s="17">
        <f>SUM(F397:F400)</f>
        <v>0</v>
      </c>
      <c r="G396" s="17">
        <f>SUM(G397:G400)</f>
        <v>119365.26</v>
      </c>
      <c r="H396" s="17">
        <f t="shared" ref="H396:S396" si="163">SUM(H401)</f>
        <v>0</v>
      </c>
      <c r="I396" s="17">
        <f t="shared" si="163"/>
        <v>0</v>
      </c>
      <c r="J396" s="17">
        <f t="shared" si="163"/>
        <v>0</v>
      </c>
      <c r="K396" s="17">
        <f t="shared" si="163"/>
        <v>0</v>
      </c>
      <c r="L396" s="17">
        <f t="shared" si="163"/>
        <v>0</v>
      </c>
      <c r="M396" s="17">
        <f t="shared" si="163"/>
        <v>0</v>
      </c>
      <c r="N396" s="17">
        <f t="shared" si="163"/>
        <v>0</v>
      </c>
      <c r="O396" s="17">
        <f t="shared" si="163"/>
        <v>0</v>
      </c>
      <c r="P396" s="17">
        <f t="shared" si="163"/>
        <v>0</v>
      </c>
      <c r="Q396" s="17">
        <f t="shared" si="163"/>
        <v>119365.26</v>
      </c>
      <c r="R396" s="17">
        <f t="shared" si="163"/>
        <v>0</v>
      </c>
      <c r="S396" s="17">
        <f t="shared" si="163"/>
        <v>0</v>
      </c>
      <c r="T396" s="11"/>
    </row>
    <row r="397" spans="1:20" s="12" customFormat="1" ht="18" customHeight="1" x14ac:dyDescent="0.25">
      <c r="A397" s="26"/>
      <c r="B397" s="26"/>
      <c r="C397" s="26"/>
      <c r="D397" s="28" t="s">
        <v>11</v>
      </c>
      <c r="E397" s="13" t="s">
        <v>12</v>
      </c>
      <c r="F397" s="17">
        <f t="shared" ref="F397:G400" si="164">H397+J397+L397+N397+P397+R397</f>
        <v>0</v>
      </c>
      <c r="G397" s="17">
        <f t="shared" si="164"/>
        <v>0</v>
      </c>
      <c r="H397" s="17">
        <f t="shared" ref="H397:S400" si="165">SUM(H402)</f>
        <v>0</v>
      </c>
      <c r="I397" s="17">
        <f t="shared" si="165"/>
        <v>0</v>
      </c>
      <c r="J397" s="17">
        <f t="shared" si="165"/>
        <v>0</v>
      </c>
      <c r="K397" s="17">
        <f t="shared" si="165"/>
        <v>0</v>
      </c>
      <c r="L397" s="17">
        <f t="shared" si="165"/>
        <v>0</v>
      </c>
      <c r="M397" s="17">
        <f t="shared" si="165"/>
        <v>0</v>
      </c>
      <c r="N397" s="17">
        <f t="shared" si="165"/>
        <v>0</v>
      </c>
      <c r="O397" s="17">
        <f t="shared" si="165"/>
        <v>0</v>
      </c>
      <c r="P397" s="17">
        <f t="shared" si="165"/>
        <v>0</v>
      </c>
      <c r="Q397" s="17">
        <f t="shared" si="165"/>
        <v>0</v>
      </c>
      <c r="R397" s="17">
        <f t="shared" si="165"/>
        <v>0</v>
      </c>
      <c r="S397" s="17">
        <f t="shared" si="165"/>
        <v>0</v>
      </c>
      <c r="T397" s="11"/>
    </row>
    <row r="398" spans="1:20" s="12" customFormat="1" ht="18" customHeight="1" x14ac:dyDescent="0.25">
      <c r="A398" s="26"/>
      <c r="B398" s="26"/>
      <c r="C398" s="26"/>
      <c r="D398" s="45"/>
      <c r="E398" s="13" t="s">
        <v>13</v>
      </c>
      <c r="F398" s="17">
        <f t="shared" si="164"/>
        <v>0</v>
      </c>
      <c r="G398" s="17">
        <f t="shared" si="164"/>
        <v>0</v>
      </c>
      <c r="H398" s="17">
        <f t="shared" si="165"/>
        <v>0</v>
      </c>
      <c r="I398" s="17">
        <f t="shared" si="165"/>
        <v>0</v>
      </c>
      <c r="J398" s="17">
        <f t="shared" si="165"/>
        <v>0</v>
      </c>
      <c r="K398" s="17">
        <f t="shared" si="165"/>
        <v>0</v>
      </c>
      <c r="L398" s="17">
        <f t="shared" si="165"/>
        <v>0</v>
      </c>
      <c r="M398" s="17">
        <f t="shared" si="165"/>
        <v>0</v>
      </c>
      <c r="N398" s="17">
        <f t="shared" si="165"/>
        <v>0</v>
      </c>
      <c r="O398" s="17">
        <f t="shared" si="165"/>
        <v>0</v>
      </c>
      <c r="P398" s="17">
        <f t="shared" si="165"/>
        <v>0</v>
      </c>
      <c r="Q398" s="17">
        <f t="shared" si="165"/>
        <v>0</v>
      </c>
      <c r="R398" s="17">
        <f t="shared" si="165"/>
        <v>0</v>
      </c>
      <c r="S398" s="17">
        <f t="shared" si="165"/>
        <v>0</v>
      </c>
      <c r="T398" s="11"/>
    </row>
    <row r="399" spans="1:20" s="12" customFormat="1" ht="18" customHeight="1" x14ac:dyDescent="0.25">
      <c r="A399" s="26"/>
      <c r="B399" s="26"/>
      <c r="C399" s="26"/>
      <c r="D399" s="45"/>
      <c r="E399" s="13" t="s">
        <v>14</v>
      </c>
      <c r="F399" s="17">
        <f t="shared" si="164"/>
        <v>0</v>
      </c>
      <c r="G399" s="17">
        <f t="shared" si="164"/>
        <v>0</v>
      </c>
      <c r="H399" s="17">
        <f t="shared" si="165"/>
        <v>0</v>
      </c>
      <c r="I399" s="17">
        <f t="shared" si="165"/>
        <v>0</v>
      </c>
      <c r="J399" s="17">
        <f t="shared" si="165"/>
        <v>0</v>
      </c>
      <c r="K399" s="17">
        <f t="shared" si="165"/>
        <v>0</v>
      </c>
      <c r="L399" s="17">
        <f t="shared" si="165"/>
        <v>0</v>
      </c>
      <c r="M399" s="17">
        <f t="shared" si="165"/>
        <v>0</v>
      </c>
      <c r="N399" s="17">
        <f t="shared" si="165"/>
        <v>0</v>
      </c>
      <c r="O399" s="17">
        <f t="shared" si="165"/>
        <v>0</v>
      </c>
      <c r="P399" s="17">
        <f t="shared" si="165"/>
        <v>0</v>
      </c>
      <c r="Q399" s="17">
        <f t="shared" si="165"/>
        <v>0</v>
      </c>
      <c r="R399" s="17">
        <f t="shared" si="165"/>
        <v>0</v>
      </c>
      <c r="S399" s="17">
        <f t="shared" si="165"/>
        <v>0</v>
      </c>
      <c r="T399" s="11"/>
    </row>
    <row r="400" spans="1:20" s="12" customFormat="1" ht="18" customHeight="1" x14ac:dyDescent="0.25">
      <c r="A400" s="26"/>
      <c r="B400" s="26"/>
      <c r="C400" s="26"/>
      <c r="D400" s="46"/>
      <c r="E400" s="13" t="s">
        <v>15</v>
      </c>
      <c r="F400" s="17">
        <f t="shared" si="164"/>
        <v>0</v>
      </c>
      <c r="G400" s="17">
        <f t="shared" si="164"/>
        <v>119365.26</v>
      </c>
      <c r="H400" s="17">
        <f t="shared" si="165"/>
        <v>0</v>
      </c>
      <c r="I400" s="17">
        <f t="shared" si="165"/>
        <v>0</v>
      </c>
      <c r="J400" s="17">
        <f t="shared" si="165"/>
        <v>0</v>
      </c>
      <c r="K400" s="17">
        <f t="shared" si="165"/>
        <v>0</v>
      </c>
      <c r="L400" s="17">
        <f t="shared" si="165"/>
        <v>0</v>
      </c>
      <c r="M400" s="17">
        <f t="shared" si="165"/>
        <v>0</v>
      </c>
      <c r="N400" s="17">
        <f t="shared" si="165"/>
        <v>0</v>
      </c>
      <c r="O400" s="17">
        <f t="shared" si="165"/>
        <v>0</v>
      </c>
      <c r="P400" s="17">
        <f t="shared" si="165"/>
        <v>0</v>
      </c>
      <c r="Q400" s="17">
        <f t="shared" si="165"/>
        <v>119365.26</v>
      </c>
      <c r="R400" s="17">
        <f t="shared" si="165"/>
        <v>0</v>
      </c>
      <c r="S400" s="17">
        <f t="shared" si="165"/>
        <v>0</v>
      </c>
      <c r="T400" s="11"/>
    </row>
    <row r="401" spans="1:20" s="12" customFormat="1" ht="18" customHeight="1" x14ac:dyDescent="0.25">
      <c r="A401" s="27" t="s">
        <v>56</v>
      </c>
      <c r="B401" s="33" t="s">
        <v>53</v>
      </c>
      <c r="C401" s="33" t="s">
        <v>151</v>
      </c>
      <c r="D401" s="27" t="s">
        <v>104</v>
      </c>
      <c r="E401" s="27"/>
      <c r="F401" s="17">
        <f t="shared" ref="F401:S401" si="166">SUM(F402:F405)</f>
        <v>0</v>
      </c>
      <c r="G401" s="17">
        <f t="shared" si="166"/>
        <v>119365.26</v>
      </c>
      <c r="H401" s="17">
        <f t="shared" si="166"/>
        <v>0</v>
      </c>
      <c r="I401" s="17">
        <f t="shared" si="166"/>
        <v>0</v>
      </c>
      <c r="J401" s="17">
        <f t="shared" si="166"/>
        <v>0</v>
      </c>
      <c r="K401" s="17">
        <f t="shared" si="166"/>
        <v>0</v>
      </c>
      <c r="L401" s="17">
        <f t="shared" si="166"/>
        <v>0</v>
      </c>
      <c r="M401" s="17">
        <f t="shared" si="166"/>
        <v>0</v>
      </c>
      <c r="N401" s="17">
        <f t="shared" si="166"/>
        <v>0</v>
      </c>
      <c r="O401" s="17">
        <f t="shared" si="166"/>
        <v>0</v>
      </c>
      <c r="P401" s="17">
        <f t="shared" si="166"/>
        <v>0</v>
      </c>
      <c r="Q401" s="17">
        <f t="shared" si="166"/>
        <v>119365.26</v>
      </c>
      <c r="R401" s="17">
        <f t="shared" si="166"/>
        <v>0</v>
      </c>
      <c r="S401" s="17">
        <f t="shared" si="166"/>
        <v>0</v>
      </c>
      <c r="T401" s="11"/>
    </row>
    <row r="402" spans="1:20" s="12" customFormat="1" ht="21" customHeight="1" x14ac:dyDescent="0.25">
      <c r="A402" s="27"/>
      <c r="B402" s="33"/>
      <c r="C402" s="33"/>
      <c r="D402" s="28" t="s">
        <v>107</v>
      </c>
      <c r="E402" s="13" t="s">
        <v>12</v>
      </c>
      <c r="F402" s="17">
        <f t="shared" ref="F402:G405" si="167">H402+J402+L402+N402+P402+R402</f>
        <v>0</v>
      </c>
      <c r="G402" s="17">
        <f t="shared" si="167"/>
        <v>0</v>
      </c>
      <c r="H402" s="17">
        <v>0</v>
      </c>
      <c r="I402" s="17">
        <v>0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1"/>
    </row>
    <row r="403" spans="1:20" s="12" customFormat="1" ht="18" customHeight="1" x14ac:dyDescent="0.25">
      <c r="A403" s="27"/>
      <c r="B403" s="33"/>
      <c r="C403" s="33"/>
      <c r="D403" s="29"/>
      <c r="E403" s="13" t="s">
        <v>13</v>
      </c>
      <c r="F403" s="17">
        <f t="shared" si="167"/>
        <v>0</v>
      </c>
      <c r="G403" s="17">
        <f t="shared" si="167"/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1"/>
    </row>
    <row r="404" spans="1:20" s="12" customFormat="1" ht="18" customHeight="1" x14ac:dyDescent="0.25">
      <c r="A404" s="27"/>
      <c r="B404" s="33"/>
      <c r="C404" s="33"/>
      <c r="D404" s="29"/>
      <c r="E404" s="13" t="s">
        <v>14</v>
      </c>
      <c r="F404" s="17">
        <f t="shared" si="167"/>
        <v>0</v>
      </c>
      <c r="G404" s="17">
        <f t="shared" si="167"/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1"/>
    </row>
    <row r="405" spans="1:20" s="12" customFormat="1" ht="23.25" customHeight="1" x14ac:dyDescent="0.25">
      <c r="A405" s="27"/>
      <c r="B405" s="33"/>
      <c r="C405" s="33"/>
      <c r="D405" s="30"/>
      <c r="E405" s="13" t="s">
        <v>15</v>
      </c>
      <c r="F405" s="17">
        <f t="shared" si="167"/>
        <v>0</v>
      </c>
      <c r="G405" s="17">
        <f t="shared" si="167"/>
        <v>119365.26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119365.26</v>
      </c>
      <c r="R405" s="17">
        <v>0</v>
      </c>
      <c r="S405" s="17">
        <v>0</v>
      </c>
      <c r="T405" s="11"/>
    </row>
    <row r="406" spans="1:20" s="12" customFormat="1" ht="23.25" customHeight="1" x14ac:dyDescent="0.25">
      <c r="A406" s="24"/>
      <c r="B406" s="25"/>
      <c r="C406" s="22"/>
      <c r="D406" s="19"/>
      <c r="E406" s="21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0"/>
    </row>
    <row r="407" spans="1:20" s="12" customFormat="1" ht="47.25" customHeight="1" x14ac:dyDescent="0.25">
      <c r="A407" s="40" t="s">
        <v>147</v>
      </c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</row>
    <row r="409" spans="1:20" x14ac:dyDescent="0.25">
      <c r="A409" s="41" t="s">
        <v>141</v>
      </c>
      <c r="B409" s="41"/>
      <c r="C409" s="41"/>
    </row>
    <row r="410" spans="1:20" x14ac:dyDescent="0.25">
      <c r="A410" s="41" t="s">
        <v>142</v>
      </c>
      <c r="B410" s="42"/>
      <c r="C410" s="42"/>
    </row>
    <row r="411" spans="1:20" ht="15" customHeight="1" x14ac:dyDescent="0.25">
      <c r="A411" s="43" t="s">
        <v>143</v>
      </c>
      <c r="B411" s="42"/>
      <c r="C411" s="42"/>
    </row>
    <row r="412" spans="1:20" ht="15" customHeight="1" x14ac:dyDescent="0.25">
      <c r="A412" s="43" t="s">
        <v>144</v>
      </c>
      <c r="B412" s="42"/>
      <c r="C412" s="42"/>
    </row>
    <row r="413" spans="1:20" ht="15" customHeight="1" x14ac:dyDescent="0.25">
      <c r="A413" s="43" t="s">
        <v>145</v>
      </c>
      <c r="B413" s="42"/>
      <c r="C413" s="42"/>
    </row>
    <row r="414" spans="1:20" ht="15" customHeight="1" x14ac:dyDescent="0.25">
      <c r="A414" s="43" t="s">
        <v>146</v>
      </c>
      <c r="B414" s="42"/>
      <c r="C414" s="42"/>
    </row>
    <row r="415" spans="1:20" x14ac:dyDescent="0.25">
      <c r="C415" s="18"/>
    </row>
    <row r="416" spans="1:20" x14ac:dyDescent="0.25">
      <c r="C416" s="18"/>
    </row>
  </sheetData>
  <sheetProtection formatCells="0" formatColumns="0" formatRows="0" insertColumns="0" insertRows="0" insertHyperlinks="0" deleteColumns="0" deleteRows="0" sort="0" autoFilter="0" pivotTables="0"/>
  <mergeCells count="372">
    <mergeCell ref="A407:S407"/>
    <mergeCell ref="A409:C409"/>
    <mergeCell ref="A410:C410"/>
    <mergeCell ref="A411:C411"/>
    <mergeCell ref="A412:C412"/>
    <mergeCell ref="A413:C413"/>
    <mergeCell ref="A414:C414"/>
    <mergeCell ref="O1:S1"/>
    <mergeCell ref="A396:C400"/>
    <mergeCell ref="D396:E396"/>
    <mergeCell ref="D397:D400"/>
    <mergeCell ref="A401:A405"/>
    <mergeCell ref="B401:B405"/>
    <mergeCell ref="C401:C405"/>
    <mergeCell ref="D401:E401"/>
    <mergeCell ref="D402:D405"/>
    <mergeCell ref="A386:C390"/>
    <mergeCell ref="D386:E386"/>
    <mergeCell ref="D387:D390"/>
    <mergeCell ref="A391:A395"/>
    <mergeCell ref="B391:B395"/>
    <mergeCell ref="C391:C395"/>
    <mergeCell ref="D391:E391"/>
    <mergeCell ref="D392:D395"/>
    <mergeCell ref="A381:A385"/>
    <mergeCell ref="B381:B385"/>
    <mergeCell ref="C381:C385"/>
    <mergeCell ref="D381:E381"/>
    <mergeCell ref="D382:D385"/>
    <mergeCell ref="A371:C375"/>
    <mergeCell ref="D371:E371"/>
    <mergeCell ref="D372:D375"/>
    <mergeCell ref="A376:A380"/>
    <mergeCell ref="B376:B380"/>
    <mergeCell ref="C376:C380"/>
    <mergeCell ref="D376:E376"/>
    <mergeCell ref="D377:D380"/>
    <mergeCell ref="A366:A370"/>
    <mergeCell ref="B366:B370"/>
    <mergeCell ref="C366:C370"/>
    <mergeCell ref="D366:E366"/>
    <mergeCell ref="D367:D370"/>
    <mergeCell ref="A356:C360"/>
    <mergeCell ref="D356:E356"/>
    <mergeCell ref="D357:D360"/>
    <mergeCell ref="A361:A365"/>
    <mergeCell ref="B361:B365"/>
    <mergeCell ref="C361:C365"/>
    <mergeCell ref="D361:E361"/>
    <mergeCell ref="D362:D365"/>
    <mergeCell ref="A346:C350"/>
    <mergeCell ref="D346:E346"/>
    <mergeCell ref="D347:D350"/>
    <mergeCell ref="A351:A355"/>
    <mergeCell ref="B351:B355"/>
    <mergeCell ref="C351:C355"/>
    <mergeCell ref="D351:E351"/>
    <mergeCell ref="D352:D355"/>
    <mergeCell ref="A336:C340"/>
    <mergeCell ref="D336:E336"/>
    <mergeCell ref="D337:D340"/>
    <mergeCell ref="A341:A345"/>
    <mergeCell ref="B341:B345"/>
    <mergeCell ref="C341:C345"/>
    <mergeCell ref="D341:E341"/>
    <mergeCell ref="D342:D345"/>
    <mergeCell ref="A326:C330"/>
    <mergeCell ref="D326:E326"/>
    <mergeCell ref="D327:D330"/>
    <mergeCell ref="A331:A335"/>
    <mergeCell ref="B331:B335"/>
    <mergeCell ref="C331:C335"/>
    <mergeCell ref="D331:E331"/>
    <mergeCell ref="D332:D335"/>
    <mergeCell ref="A321:A325"/>
    <mergeCell ref="B321:B325"/>
    <mergeCell ref="C321:C325"/>
    <mergeCell ref="D321:E321"/>
    <mergeCell ref="D322:D325"/>
    <mergeCell ref="A316:A320"/>
    <mergeCell ref="B316:B320"/>
    <mergeCell ref="C316:C320"/>
    <mergeCell ref="D316:E316"/>
    <mergeCell ref="D317:D320"/>
    <mergeCell ref="A311:A315"/>
    <mergeCell ref="B311:B315"/>
    <mergeCell ref="C311:C315"/>
    <mergeCell ref="D311:E311"/>
    <mergeCell ref="D312:D315"/>
    <mergeCell ref="A301:C305"/>
    <mergeCell ref="D301:E301"/>
    <mergeCell ref="D302:D305"/>
    <mergeCell ref="A306:A310"/>
    <mergeCell ref="B306:B310"/>
    <mergeCell ref="C306:C310"/>
    <mergeCell ref="D306:E306"/>
    <mergeCell ref="D307:D310"/>
    <mergeCell ref="A296:A300"/>
    <mergeCell ref="B296:B300"/>
    <mergeCell ref="C296:C300"/>
    <mergeCell ref="D296:E296"/>
    <mergeCell ref="D297:D300"/>
    <mergeCell ref="A291:A295"/>
    <mergeCell ref="B291:B295"/>
    <mergeCell ref="C291:C295"/>
    <mergeCell ref="D291:E291"/>
    <mergeCell ref="D292:D295"/>
    <mergeCell ref="A286:A290"/>
    <mergeCell ref="B286:B290"/>
    <mergeCell ref="C286:C290"/>
    <mergeCell ref="D286:E286"/>
    <mergeCell ref="D287:D290"/>
    <mergeCell ref="A281:A285"/>
    <mergeCell ref="B281:B285"/>
    <mergeCell ref="C281:C285"/>
    <mergeCell ref="D281:E281"/>
    <mergeCell ref="D282:D285"/>
    <mergeCell ref="A271:C275"/>
    <mergeCell ref="D271:E271"/>
    <mergeCell ref="D272:D275"/>
    <mergeCell ref="A276:A280"/>
    <mergeCell ref="B276:B280"/>
    <mergeCell ref="C276:C280"/>
    <mergeCell ref="D276:E276"/>
    <mergeCell ref="D277:D280"/>
    <mergeCell ref="A266:A270"/>
    <mergeCell ref="B266:B270"/>
    <mergeCell ref="C266:C270"/>
    <mergeCell ref="D266:E266"/>
    <mergeCell ref="D267:D270"/>
    <mergeCell ref="A261:A265"/>
    <mergeCell ref="B261:B265"/>
    <mergeCell ref="C261:C265"/>
    <mergeCell ref="D261:E261"/>
    <mergeCell ref="D262:D265"/>
    <mergeCell ref="A256:A260"/>
    <mergeCell ref="B256:B260"/>
    <mergeCell ref="C256:C260"/>
    <mergeCell ref="D256:E256"/>
    <mergeCell ref="D257:D260"/>
    <mergeCell ref="A251:A255"/>
    <mergeCell ref="B251:B255"/>
    <mergeCell ref="C251:C255"/>
    <mergeCell ref="D251:E251"/>
    <mergeCell ref="D252:D255"/>
    <mergeCell ref="A241:C245"/>
    <mergeCell ref="D241:E241"/>
    <mergeCell ref="D242:D245"/>
    <mergeCell ref="A246:A250"/>
    <mergeCell ref="B246:B250"/>
    <mergeCell ref="C246:C250"/>
    <mergeCell ref="D246:E246"/>
    <mergeCell ref="D247:D250"/>
    <mergeCell ref="A236:A240"/>
    <mergeCell ref="B236:B240"/>
    <mergeCell ref="C236:C240"/>
    <mergeCell ref="D236:E236"/>
    <mergeCell ref="D237:D240"/>
    <mergeCell ref="A231:A235"/>
    <mergeCell ref="B231:B235"/>
    <mergeCell ref="C231:C235"/>
    <mergeCell ref="D231:E231"/>
    <mergeCell ref="D232:D235"/>
    <mergeCell ref="A221:C225"/>
    <mergeCell ref="D221:E221"/>
    <mergeCell ref="D222:D225"/>
    <mergeCell ref="A226:A230"/>
    <mergeCell ref="B226:B230"/>
    <mergeCell ref="C226:C230"/>
    <mergeCell ref="D226:E226"/>
    <mergeCell ref="D227:D230"/>
    <mergeCell ref="A211:C215"/>
    <mergeCell ref="D211:E211"/>
    <mergeCell ref="D212:D215"/>
    <mergeCell ref="A216:A220"/>
    <mergeCell ref="B216:B220"/>
    <mergeCell ref="C216:C220"/>
    <mergeCell ref="D216:E216"/>
    <mergeCell ref="D217:D220"/>
    <mergeCell ref="A206:A210"/>
    <mergeCell ref="B206:B210"/>
    <mergeCell ref="C206:C210"/>
    <mergeCell ref="D206:E206"/>
    <mergeCell ref="D207:D210"/>
    <mergeCell ref="A196:C200"/>
    <mergeCell ref="D196:E196"/>
    <mergeCell ref="D197:D200"/>
    <mergeCell ref="A201:A205"/>
    <mergeCell ref="B201:B205"/>
    <mergeCell ref="C201:C205"/>
    <mergeCell ref="D201:E201"/>
    <mergeCell ref="D202:D205"/>
    <mergeCell ref="A191:A195"/>
    <mergeCell ref="B191:B195"/>
    <mergeCell ref="C191:C195"/>
    <mergeCell ref="D191:E191"/>
    <mergeCell ref="D192:D195"/>
    <mergeCell ref="A181:C185"/>
    <mergeCell ref="D181:E181"/>
    <mergeCell ref="D182:D185"/>
    <mergeCell ref="A186:A190"/>
    <mergeCell ref="B186:B190"/>
    <mergeCell ref="C186:C190"/>
    <mergeCell ref="D186:E186"/>
    <mergeCell ref="D187:D190"/>
    <mergeCell ref="A171:C175"/>
    <mergeCell ref="D171:E171"/>
    <mergeCell ref="D172:D175"/>
    <mergeCell ref="A176:A180"/>
    <mergeCell ref="B176:B180"/>
    <mergeCell ref="C176:C180"/>
    <mergeCell ref="D176:E176"/>
    <mergeCell ref="D177:D180"/>
    <mergeCell ref="A161:C165"/>
    <mergeCell ref="D161:E161"/>
    <mergeCell ref="D162:D165"/>
    <mergeCell ref="A166:A170"/>
    <mergeCell ref="B166:B170"/>
    <mergeCell ref="C166:C170"/>
    <mergeCell ref="D166:E166"/>
    <mergeCell ref="D167:D170"/>
    <mergeCell ref="A156:A160"/>
    <mergeCell ref="B156:B160"/>
    <mergeCell ref="C156:C160"/>
    <mergeCell ref="D156:E156"/>
    <mergeCell ref="D157:D160"/>
    <mergeCell ref="A151:A155"/>
    <mergeCell ref="B151:B155"/>
    <mergeCell ref="C151:C155"/>
    <mergeCell ref="D151:E151"/>
    <mergeCell ref="D152:D155"/>
    <mergeCell ref="A141:C145"/>
    <mergeCell ref="D141:E141"/>
    <mergeCell ref="D142:D145"/>
    <mergeCell ref="A146:A150"/>
    <mergeCell ref="B146:B150"/>
    <mergeCell ref="C146:C150"/>
    <mergeCell ref="D146:E146"/>
    <mergeCell ref="D147:D150"/>
    <mergeCell ref="A136:A140"/>
    <mergeCell ref="B136:B140"/>
    <mergeCell ref="C136:C140"/>
    <mergeCell ref="D136:E136"/>
    <mergeCell ref="D137:D140"/>
    <mergeCell ref="A126:C130"/>
    <mergeCell ref="D126:E126"/>
    <mergeCell ref="D127:D130"/>
    <mergeCell ref="A131:A135"/>
    <mergeCell ref="B131:B135"/>
    <mergeCell ref="C131:C135"/>
    <mergeCell ref="D131:E131"/>
    <mergeCell ref="D132:D135"/>
    <mergeCell ref="A121:A125"/>
    <mergeCell ref="B121:B125"/>
    <mergeCell ref="C121:C125"/>
    <mergeCell ref="D121:E121"/>
    <mergeCell ref="D122:D125"/>
    <mergeCell ref="A116:A120"/>
    <mergeCell ref="B116:B120"/>
    <mergeCell ref="C116:C120"/>
    <mergeCell ref="D116:E116"/>
    <mergeCell ref="D117:D120"/>
    <mergeCell ref="A111:A115"/>
    <mergeCell ref="B111:B115"/>
    <mergeCell ref="C111:C115"/>
    <mergeCell ref="D111:E111"/>
    <mergeCell ref="D112:D115"/>
    <mergeCell ref="A106:A110"/>
    <mergeCell ref="B106:B110"/>
    <mergeCell ref="C106:C110"/>
    <mergeCell ref="D106:E106"/>
    <mergeCell ref="D107:D110"/>
    <mergeCell ref="A101:A105"/>
    <mergeCell ref="B101:B105"/>
    <mergeCell ref="C101:C105"/>
    <mergeCell ref="D101:E101"/>
    <mergeCell ref="D102:D105"/>
    <mergeCell ref="A96:A100"/>
    <mergeCell ref="B96:B100"/>
    <mergeCell ref="C96:C100"/>
    <mergeCell ref="D96:E96"/>
    <mergeCell ref="D97:D100"/>
    <mergeCell ref="A91:A95"/>
    <mergeCell ref="B91:B95"/>
    <mergeCell ref="C91:C95"/>
    <mergeCell ref="D91:E91"/>
    <mergeCell ref="D92:D95"/>
    <mergeCell ref="A86:A90"/>
    <mergeCell ref="B86:B90"/>
    <mergeCell ref="C86:C90"/>
    <mergeCell ref="D86:E86"/>
    <mergeCell ref="D87:D90"/>
    <mergeCell ref="A81:A85"/>
    <mergeCell ref="B81:B85"/>
    <mergeCell ref="C81:C85"/>
    <mergeCell ref="D81:E81"/>
    <mergeCell ref="D82:D85"/>
    <mergeCell ref="A76:A80"/>
    <mergeCell ref="B76:B80"/>
    <mergeCell ref="C76:C80"/>
    <mergeCell ref="D76:E76"/>
    <mergeCell ref="D77:D80"/>
    <mergeCell ref="A71:A75"/>
    <mergeCell ref="B71:B75"/>
    <mergeCell ref="C71:C75"/>
    <mergeCell ref="D71:E71"/>
    <mergeCell ref="D72:D75"/>
    <mergeCell ref="A66:A70"/>
    <mergeCell ref="B66:B70"/>
    <mergeCell ref="C66:C70"/>
    <mergeCell ref="D66:E66"/>
    <mergeCell ref="D67:D70"/>
    <mergeCell ref="A61:A65"/>
    <mergeCell ref="B61:B65"/>
    <mergeCell ref="C61:C65"/>
    <mergeCell ref="D61:E61"/>
    <mergeCell ref="D62:D65"/>
    <mergeCell ref="A51:C55"/>
    <mergeCell ref="D51:E51"/>
    <mergeCell ref="D52:D55"/>
    <mergeCell ref="A56:A60"/>
    <mergeCell ref="B56:B60"/>
    <mergeCell ref="C56:C60"/>
    <mergeCell ref="D56:E56"/>
    <mergeCell ref="D57:D60"/>
    <mergeCell ref="A41:C45"/>
    <mergeCell ref="D41:E41"/>
    <mergeCell ref="D42:D45"/>
    <mergeCell ref="A46:A50"/>
    <mergeCell ref="B46:B50"/>
    <mergeCell ref="C46:C50"/>
    <mergeCell ref="D46:E46"/>
    <mergeCell ref="D47:D50"/>
    <mergeCell ref="A36:A40"/>
    <mergeCell ref="B36:B40"/>
    <mergeCell ref="C36:C40"/>
    <mergeCell ref="D36:E36"/>
    <mergeCell ref="D37:D40"/>
    <mergeCell ref="C26:C30"/>
    <mergeCell ref="D26:E26"/>
    <mergeCell ref="D27:D30"/>
    <mergeCell ref="D22:D25"/>
    <mergeCell ref="A11:C15"/>
    <mergeCell ref="D11:E11"/>
    <mergeCell ref="D12:D15"/>
    <mergeCell ref="A16:C20"/>
    <mergeCell ref="D16:E16"/>
    <mergeCell ref="D17:D20"/>
    <mergeCell ref="A31:C35"/>
    <mergeCell ref="D31:E31"/>
    <mergeCell ref="D32:D35"/>
    <mergeCell ref="D10:E10"/>
    <mergeCell ref="A2:S2"/>
    <mergeCell ref="A3:S3"/>
    <mergeCell ref="A5:A9"/>
    <mergeCell ref="B5:B9"/>
    <mergeCell ref="C5:C9"/>
    <mergeCell ref="D5:E9"/>
    <mergeCell ref="F5:S5"/>
    <mergeCell ref="F6:G7"/>
    <mergeCell ref="H6:I7"/>
    <mergeCell ref="J6:K7"/>
    <mergeCell ref="L6:M7"/>
    <mergeCell ref="N6:O7"/>
    <mergeCell ref="P6:Q7"/>
    <mergeCell ref="R6:S7"/>
    <mergeCell ref="A21:A25"/>
    <mergeCell ref="B21:B25"/>
    <mergeCell ref="C21:C25"/>
    <mergeCell ref="D21:E21"/>
    <mergeCell ref="A26:A30"/>
    <mergeCell ref="B26:B30"/>
  </mergeCells>
  <pageMargins left="0.23622047244094491" right="0.23622047244094491" top="0.78740157480314965" bottom="0.74803149606299213" header="0.51181102362204722" footer="0.51181102362204722"/>
  <pageSetup paperSize="9" scale="58" firstPageNumber="29" fitToHeight="0" orientation="landscape" useFirstPageNumber="1" r:id="rId1"/>
  <headerFooter>
    <oddHeader>&amp;C&amp;P</oddHeader>
  </headerFooter>
  <rowBreaks count="9" manualBreakCount="9">
    <brk id="45" max="18" man="1"/>
    <brk id="90" max="18" man="1"/>
    <brk id="135" max="18" man="1"/>
    <brk id="175" max="18" man="1"/>
    <brk id="215" max="18" man="1"/>
    <brk id="260" max="18" man="1"/>
    <brk id="300" max="18" man="1"/>
    <brk id="345" max="18" man="1"/>
    <brk id="39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Приложение 2</vt:lpstr>
      <vt:lpstr>'Приложение 2'!Print_Titles_0</vt:lpstr>
      <vt:lpstr>'Приложение 2'!Print_Titles_0_0</vt:lpstr>
      <vt:lpstr>'Приложение 2'!Заголовки_для_печати</vt:lpstr>
      <vt:lpstr>'Приложение 2'!Область_печати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Литвин</dc:creator>
  <cp:lastModifiedBy>Курзова Мария Геннадиевна</cp:lastModifiedBy>
  <cp:lastPrinted>2020-06-18T09:55:58Z</cp:lastPrinted>
  <dcterms:created xsi:type="dcterms:W3CDTF">2006-09-16T00:00:00Z</dcterms:created>
  <dcterms:modified xsi:type="dcterms:W3CDTF">2020-06-25T13:59:58Z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