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80" yWindow="570" windowWidth="25440" windowHeight="11700"/>
  </bookViews>
  <sheets>
    <sheet name="Приложение 1" sheetId="1" r:id="rId1"/>
  </sheets>
  <definedNames>
    <definedName name="print_report_468" localSheetId="0">'Приложение 1'!$6:$10</definedName>
    <definedName name="Print_Titles_0" localSheetId="0">'Приложение 1'!$6:$10</definedName>
    <definedName name="Print_Titles_0_0" localSheetId="0">'Приложение 1'!$6:$10</definedName>
    <definedName name="Print_Titles_0_0_0" localSheetId="0">'Приложение 1'!$6:$10</definedName>
    <definedName name="Print_Titles_0_0_0_0" localSheetId="0">'Приложение 1'!$6:$10</definedName>
    <definedName name="report" localSheetId="0">'Приложение 1'!$6:$10</definedName>
    <definedName name="report1" localSheetId="0">'Приложение 1'!$6:$10</definedName>
    <definedName name="report10605" localSheetId="0">'Приложение 1'!$6:$10</definedName>
    <definedName name="report2" localSheetId="0">'Приложение 1'!$6:$10</definedName>
    <definedName name="tamplate" localSheetId="0">'Приложение 1'!$7:$11</definedName>
    <definedName name="tamplate1" localSheetId="0">'Приложение 1'!$7:$11</definedName>
    <definedName name="tamplete" localSheetId="0">'Приложение 1'!$6:$10</definedName>
    <definedName name="_xlnm.Print_Titles" localSheetId="0">'Приложение 1'!$9:$9</definedName>
    <definedName name="имен" localSheetId="0">'Приложение 1'!$6:$10</definedName>
    <definedName name="имя" localSheetId="0">'Приложение 1'!$6:$10</definedName>
    <definedName name="_xlnm.Print_Area" localSheetId="0">'Приложение 1'!$A$1:$L$404</definedName>
  </definedNames>
  <calcPr calcId="145621"/>
</workbook>
</file>

<file path=xl/calcChain.xml><?xml version="1.0" encoding="utf-8"?>
<calcChain xmlns="http://schemas.openxmlformats.org/spreadsheetml/2006/main">
  <c r="G404" i="1" l="1"/>
  <c r="G400" i="1" s="1"/>
  <c r="G403" i="1"/>
  <c r="J400" i="1"/>
  <c r="J395" i="1" s="1"/>
  <c r="I400" i="1"/>
  <c r="I395" i="1" s="1"/>
  <c r="H400" i="1"/>
  <c r="J399" i="1"/>
  <c r="I399" i="1"/>
  <c r="H399" i="1"/>
  <c r="K395" i="1" s="1"/>
  <c r="J398" i="1"/>
  <c r="I398" i="1"/>
  <c r="H398" i="1"/>
  <c r="L395" i="1"/>
  <c r="H395" i="1"/>
  <c r="G394" i="1"/>
  <c r="G393" i="1"/>
  <c r="J390" i="1"/>
  <c r="J385" i="1" s="1"/>
  <c r="I390" i="1"/>
  <c r="I385" i="1" s="1"/>
  <c r="H390" i="1"/>
  <c r="J389" i="1"/>
  <c r="I389" i="1"/>
  <c r="H389" i="1"/>
  <c r="K385" i="1" s="1"/>
  <c r="J388" i="1"/>
  <c r="I388" i="1"/>
  <c r="H388" i="1"/>
  <c r="L385" i="1"/>
  <c r="H385" i="1"/>
  <c r="G384" i="1"/>
  <c r="G383" i="1"/>
  <c r="J380" i="1"/>
  <c r="J370" i="1" s="1"/>
  <c r="I380" i="1"/>
  <c r="H380" i="1"/>
  <c r="G379" i="1"/>
  <c r="G378" i="1"/>
  <c r="J375" i="1"/>
  <c r="I375" i="1"/>
  <c r="I370" i="1" s="1"/>
  <c r="H375" i="1"/>
  <c r="J374" i="1"/>
  <c r="I374" i="1"/>
  <c r="H374" i="1"/>
  <c r="J373" i="1"/>
  <c r="I373" i="1"/>
  <c r="H373" i="1"/>
  <c r="G369" i="1"/>
  <c r="G368" i="1"/>
  <c r="J365" i="1"/>
  <c r="I365" i="1"/>
  <c r="H365" i="1"/>
  <c r="G364" i="1"/>
  <c r="G363" i="1"/>
  <c r="J360" i="1"/>
  <c r="I360" i="1"/>
  <c r="I355" i="1" s="1"/>
  <c r="H360" i="1"/>
  <c r="J359" i="1"/>
  <c r="I359" i="1"/>
  <c r="H359" i="1"/>
  <c r="K355" i="1" s="1"/>
  <c r="J358" i="1"/>
  <c r="I358" i="1"/>
  <c r="H358" i="1"/>
  <c r="L355" i="1"/>
  <c r="G354" i="1"/>
  <c r="G350" i="1" s="1"/>
  <c r="G353" i="1"/>
  <c r="J350" i="1"/>
  <c r="J345" i="1" s="1"/>
  <c r="I350" i="1"/>
  <c r="I345" i="1" s="1"/>
  <c r="H350" i="1"/>
  <c r="J349" i="1"/>
  <c r="I349" i="1"/>
  <c r="H349" i="1"/>
  <c r="K345" i="1" s="1"/>
  <c r="J348" i="1"/>
  <c r="I348" i="1"/>
  <c r="H348" i="1"/>
  <c r="L345" i="1"/>
  <c r="H345" i="1"/>
  <c r="G344" i="1"/>
  <c r="G343" i="1"/>
  <c r="J340" i="1"/>
  <c r="J335" i="1" s="1"/>
  <c r="I340" i="1"/>
  <c r="I335" i="1" s="1"/>
  <c r="H340" i="1"/>
  <c r="J339" i="1"/>
  <c r="I339" i="1"/>
  <c r="H339" i="1"/>
  <c r="K335" i="1" s="1"/>
  <c r="J338" i="1"/>
  <c r="I338" i="1"/>
  <c r="H338" i="1"/>
  <c r="L335" i="1"/>
  <c r="H335" i="1"/>
  <c r="G334" i="1"/>
  <c r="G333" i="1"/>
  <c r="J330" i="1"/>
  <c r="J325" i="1" s="1"/>
  <c r="I330" i="1"/>
  <c r="I325" i="1" s="1"/>
  <c r="H330" i="1"/>
  <c r="J329" i="1"/>
  <c r="I329" i="1"/>
  <c r="H329" i="1"/>
  <c r="K325" i="1" s="1"/>
  <c r="J328" i="1"/>
  <c r="I328" i="1"/>
  <c r="H328" i="1"/>
  <c r="G328" i="1" s="1"/>
  <c r="L325" i="1"/>
  <c r="H325" i="1"/>
  <c r="G324" i="1"/>
  <c r="G323" i="1"/>
  <c r="J320" i="1"/>
  <c r="I320" i="1"/>
  <c r="H320" i="1"/>
  <c r="G319" i="1"/>
  <c r="G315" i="1" s="1"/>
  <c r="G318" i="1"/>
  <c r="J315" i="1"/>
  <c r="I315" i="1"/>
  <c r="H315" i="1"/>
  <c r="G314" i="1"/>
  <c r="G313" i="1"/>
  <c r="J310" i="1"/>
  <c r="I310" i="1"/>
  <c r="I300" i="1" s="1"/>
  <c r="H310" i="1"/>
  <c r="G309" i="1"/>
  <c r="G308" i="1"/>
  <c r="J305" i="1"/>
  <c r="J300" i="1" s="1"/>
  <c r="I305" i="1"/>
  <c r="H305" i="1"/>
  <c r="J304" i="1"/>
  <c r="I304" i="1"/>
  <c r="H304" i="1"/>
  <c r="J303" i="1"/>
  <c r="I303" i="1"/>
  <c r="H303" i="1"/>
  <c r="G303" i="1" s="1"/>
  <c r="G299" i="1"/>
  <c r="G298" i="1"/>
  <c r="J295" i="1"/>
  <c r="I295" i="1"/>
  <c r="H295" i="1"/>
  <c r="G294" i="1"/>
  <c r="G293" i="1"/>
  <c r="J290" i="1"/>
  <c r="I290" i="1"/>
  <c r="H290" i="1"/>
  <c r="G289" i="1"/>
  <c r="G288" i="1"/>
  <c r="J285" i="1"/>
  <c r="I285" i="1"/>
  <c r="H285" i="1"/>
  <c r="G284" i="1"/>
  <c r="G280" i="1" s="1"/>
  <c r="G283" i="1"/>
  <c r="J280" i="1"/>
  <c r="I280" i="1"/>
  <c r="H280" i="1"/>
  <c r="G279" i="1"/>
  <c r="G278" i="1"/>
  <c r="J275" i="1"/>
  <c r="I275" i="1"/>
  <c r="I270" i="1" s="1"/>
  <c r="H275" i="1"/>
  <c r="J274" i="1"/>
  <c r="J14" i="1" s="1"/>
  <c r="I274" i="1"/>
  <c r="I14" i="1" s="1"/>
  <c r="H274" i="1"/>
  <c r="H14" i="1" s="1"/>
  <c r="G14" i="1" s="1"/>
  <c r="J273" i="1"/>
  <c r="J13" i="1" s="1"/>
  <c r="I273" i="1"/>
  <c r="I13" i="1" s="1"/>
  <c r="H273" i="1"/>
  <c r="G269" i="1"/>
  <c r="G268" i="1"/>
  <c r="J265" i="1"/>
  <c r="I265" i="1"/>
  <c r="H265" i="1"/>
  <c r="G264" i="1"/>
  <c r="G263" i="1"/>
  <c r="J260" i="1"/>
  <c r="I260" i="1"/>
  <c r="H260" i="1"/>
  <c r="G259" i="1"/>
  <c r="G258" i="1"/>
  <c r="J255" i="1"/>
  <c r="I255" i="1"/>
  <c r="H255" i="1"/>
  <c r="G254" i="1"/>
  <c r="G253" i="1"/>
  <c r="J250" i="1"/>
  <c r="I250" i="1"/>
  <c r="H250" i="1"/>
  <c r="G249" i="1"/>
  <c r="G248" i="1"/>
  <c r="J245" i="1"/>
  <c r="I245" i="1"/>
  <c r="H245" i="1"/>
  <c r="J244" i="1"/>
  <c r="I244" i="1"/>
  <c r="H244" i="1"/>
  <c r="J243" i="1"/>
  <c r="I243" i="1"/>
  <c r="H243" i="1"/>
  <c r="G239" i="1"/>
  <c r="G238" i="1"/>
  <c r="J235" i="1"/>
  <c r="I235" i="1"/>
  <c r="H235" i="1"/>
  <c r="G234" i="1"/>
  <c r="G233" i="1"/>
  <c r="J230" i="1"/>
  <c r="I230" i="1"/>
  <c r="H230" i="1"/>
  <c r="G229" i="1"/>
  <c r="G228" i="1"/>
  <c r="J225" i="1"/>
  <c r="I225" i="1"/>
  <c r="H225" i="1"/>
  <c r="J224" i="1"/>
  <c r="I224" i="1"/>
  <c r="H224" i="1"/>
  <c r="J223" i="1"/>
  <c r="I223" i="1"/>
  <c r="H223" i="1"/>
  <c r="G219" i="1"/>
  <c r="G218" i="1"/>
  <c r="J215" i="1"/>
  <c r="J210" i="1" s="1"/>
  <c r="I215" i="1"/>
  <c r="I210" i="1" s="1"/>
  <c r="H215" i="1"/>
  <c r="J214" i="1"/>
  <c r="I214" i="1"/>
  <c r="H214" i="1"/>
  <c r="J213" i="1"/>
  <c r="I213" i="1"/>
  <c r="H213" i="1"/>
  <c r="L210" i="1"/>
  <c r="H210" i="1"/>
  <c r="G209" i="1"/>
  <c r="G208" i="1"/>
  <c r="J205" i="1"/>
  <c r="I205" i="1"/>
  <c r="H205" i="1"/>
  <c r="G204" i="1"/>
  <c r="G203" i="1"/>
  <c r="J200" i="1"/>
  <c r="I200" i="1"/>
  <c r="H200" i="1"/>
  <c r="J199" i="1"/>
  <c r="I199" i="1"/>
  <c r="H199" i="1"/>
  <c r="K195" i="1" s="1"/>
  <c r="J198" i="1"/>
  <c r="I198" i="1"/>
  <c r="H198" i="1"/>
  <c r="G194" i="1"/>
  <c r="G193" i="1"/>
  <c r="J190" i="1"/>
  <c r="I190" i="1"/>
  <c r="H190" i="1"/>
  <c r="G189" i="1"/>
  <c r="G188" i="1"/>
  <c r="J185" i="1"/>
  <c r="I185" i="1"/>
  <c r="H185" i="1"/>
  <c r="J184" i="1"/>
  <c r="I184" i="1"/>
  <c r="H184" i="1"/>
  <c r="K180" i="1" s="1"/>
  <c r="J183" i="1"/>
  <c r="I183" i="1"/>
  <c r="H183" i="1"/>
  <c r="G179" i="1"/>
  <c r="G178" i="1"/>
  <c r="J175" i="1"/>
  <c r="J170" i="1" s="1"/>
  <c r="I175" i="1"/>
  <c r="I170" i="1" s="1"/>
  <c r="H175" i="1"/>
  <c r="H170" i="1" s="1"/>
  <c r="J174" i="1"/>
  <c r="I174" i="1"/>
  <c r="H174" i="1"/>
  <c r="K170" i="1" s="1"/>
  <c r="J173" i="1"/>
  <c r="I173" i="1"/>
  <c r="H173" i="1"/>
  <c r="G169" i="1"/>
  <c r="G168" i="1"/>
  <c r="J165" i="1"/>
  <c r="J160" i="1" s="1"/>
  <c r="I165" i="1"/>
  <c r="I160" i="1" s="1"/>
  <c r="H165" i="1"/>
  <c r="H160" i="1" s="1"/>
  <c r="J164" i="1"/>
  <c r="I164" i="1"/>
  <c r="H164" i="1"/>
  <c r="K160" i="1" s="1"/>
  <c r="J163" i="1"/>
  <c r="I163" i="1"/>
  <c r="H163" i="1"/>
  <c r="L160" i="1"/>
  <c r="G159" i="1"/>
  <c r="G158" i="1"/>
  <c r="J155" i="1"/>
  <c r="I155" i="1"/>
  <c r="H155" i="1"/>
  <c r="G154" i="1"/>
  <c r="G153" i="1"/>
  <c r="J150" i="1"/>
  <c r="I150" i="1"/>
  <c r="H150" i="1"/>
  <c r="G149" i="1"/>
  <c r="G148" i="1"/>
  <c r="J145" i="1"/>
  <c r="I145" i="1"/>
  <c r="H145" i="1"/>
  <c r="J144" i="1"/>
  <c r="I144" i="1"/>
  <c r="H144" i="1"/>
  <c r="K140" i="1" s="1"/>
  <c r="J143" i="1"/>
  <c r="I143" i="1"/>
  <c r="H143" i="1"/>
  <c r="G139" i="1"/>
  <c r="G138" i="1"/>
  <c r="J135" i="1"/>
  <c r="I135" i="1"/>
  <c r="H135" i="1"/>
  <c r="G134" i="1"/>
  <c r="G133" i="1"/>
  <c r="J130" i="1"/>
  <c r="I130" i="1"/>
  <c r="H130" i="1"/>
  <c r="J129" i="1"/>
  <c r="I129" i="1"/>
  <c r="H129" i="1"/>
  <c r="K125" i="1" s="1"/>
  <c r="J128" i="1"/>
  <c r="I128" i="1"/>
  <c r="H128" i="1"/>
  <c r="G124" i="1"/>
  <c r="G123" i="1"/>
  <c r="J120" i="1"/>
  <c r="I120" i="1"/>
  <c r="H120" i="1"/>
  <c r="G119" i="1"/>
  <c r="G118" i="1"/>
  <c r="J115" i="1"/>
  <c r="I115" i="1"/>
  <c r="H115" i="1"/>
  <c r="G114" i="1"/>
  <c r="G113" i="1"/>
  <c r="J110" i="1"/>
  <c r="I110" i="1"/>
  <c r="H110" i="1"/>
  <c r="G109" i="1"/>
  <c r="G108" i="1"/>
  <c r="J105" i="1"/>
  <c r="I105" i="1"/>
  <c r="H105" i="1"/>
  <c r="G104" i="1"/>
  <c r="G103" i="1"/>
  <c r="J100" i="1"/>
  <c r="I100" i="1"/>
  <c r="H100" i="1"/>
  <c r="G99" i="1"/>
  <c r="G98" i="1"/>
  <c r="J95" i="1"/>
  <c r="I95" i="1"/>
  <c r="H95" i="1"/>
  <c r="G94" i="1"/>
  <c r="G93" i="1"/>
  <c r="J90" i="1"/>
  <c r="I90" i="1"/>
  <c r="H90" i="1"/>
  <c r="G89" i="1"/>
  <c r="G88" i="1"/>
  <c r="J85" i="1"/>
  <c r="I85" i="1"/>
  <c r="H85" i="1"/>
  <c r="G84" i="1"/>
  <c r="G83" i="1"/>
  <c r="J80" i="1"/>
  <c r="I80" i="1"/>
  <c r="H80" i="1"/>
  <c r="G79" i="1"/>
  <c r="G78" i="1"/>
  <c r="J75" i="1"/>
  <c r="I75" i="1"/>
  <c r="H75" i="1"/>
  <c r="G74" i="1"/>
  <c r="G73" i="1"/>
  <c r="J70" i="1"/>
  <c r="I70" i="1"/>
  <c r="H70" i="1"/>
  <c r="G69" i="1"/>
  <c r="G68" i="1"/>
  <c r="J65" i="1"/>
  <c r="I65" i="1"/>
  <c r="H65" i="1"/>
  <c r="G64" i="1"/>
  <c r="G63" i="1"/>
  <c r="J60" i="1"/>
  <c r="I60" i="1"/>
  <c r="H60" i="1"/>
  <c r="G59" i="1"/>
  <c r="G58" i="1"/>
  <c r="J55" i="1"/>
  <c r="I55" i="1"/>
  <c r="H55" i="1"/>
  <c r="J54" i="1"/>
  <c r="I54" i="1"/>
  <c r="H54" i="1"/>
  <c r="L50" i="1" s="1"/>
  <c r="J53" i="1"/>
  <c r="I53" i="1"/>
  <c r="H53" i="1"/>
  <c r="G49" i="1"/>
  <c r="G48" i="1"/>
  <c r="J45" i="1"/>
  <c r="J40" i="1" s="1"/>
  <c r="I45" i="1"/>
  <c r="I40" i="1" s="1"/>
  <c r="H45" i="1"/>
  <c r="H40" i="1" s="1"/>
  <c r="J44" i="1"/>
  <c r="I44" i="1"/>
  <c r="H44" i="1"/>
  <c r="L40" i="1" s="1"/>
  <c r="J43" i="1"/>
  <c r="I43" i="1"/>
  <c r="H43" i="1"/>
  <c r="G39" i="1"/>
  <c r="G38" i="1"/>
  <c r="J35" i="1"/>
  <c r="J30" i="1" s="1"/>
  <c r="I35" i="1"/>
  <c r="I30" i="1" s="1"/>
  <c r="H35" i="1"/>
  <c r="J34" i="1"/>
  <c r="I34" i="1"/>
  <c r="H34" i="1"/>
  <c r="K30" i="1" s="1"/>
  <c r="J33" i="1"/>
  <c r="I33" i="1"/>
  <c r="H33" i="1"/>
  <c r="L30" i="1"/>
  <c r="H30" i="1"/>
  <c r="G29" i="1"/>
  <c r="G28" i="1"/>
  <c r="J25" i="1"/>
  <c r="I25" i="1"/>
  <c r="H25" i="1"/>
  <c r="G24" i="1"/>
  <c r="G23" i="1"/>
  <c r="J20" i="1"/>
  <c r="I20" i="1"/>
  <c r="H20" i="1"/>
  <c r="J19" i="1"/>
  <c r="I19" i="1"/>
  <c r="H19" i="1"/>
  <c r="K15" i="1" s="1"/>
  <c r="J18" i="1"/>
  <c r="I18" i="1"/>
  <c r="H18" i="1"/>
  <c r="J270" i="1" l="1"/>
  <c r="G290" i="1"/>
  <c r="G305" i="1"/>
  <c r="G330" i="1"/>
  <c r="G374" i="1"/>
  <c r="G380" i="1"/>
  <c r="G398" i="1"/>
  <c r="H13" i="1"/>
  <c r="H355" i="1"/>
  <c r="G365" i="1"/>
  <c r="G274" i="1"/>
  <c r="H300" i="1"/>
  <c r="G348" i="1"/>
  <c r="H270" i="1"/>
  <c r="G275" i="1"/>
  <c r="G295" i="1"/>
  <c r="G320" i="1"/>
  <c r="G338" i="1"/>
  <c r="G360" i="1"/>
  <c r="G373" i="1"/>
  <c r="G370" i="1" s="1"/>
  <c r="G390" i="1"/>
  <c r="G273" i="1"/>
  <c r="G270" i="1" s="1"/>
  <c r="G285" i="1"/>
  <c r="G304" i="1"/>
  <c r="G310" i="1"/>
  <c r="G340" i="1"/>
  <c r="G358" i="1"/>
  <c r="J355" i="1"/>
  <c r="H370" i="1"/>
  <c r="G375" i="1"/>
  <c r="G388" i="1"/>
  <c r="G300" i="1"/>
  <c r="L270" i="1"/>
  <c r="L300" i="1"/>
  <c r="L370" i="1"/>
  <c r="K270" i="1"/>
  <c r="K300" i="1"/>
  <c r="G329" i="1"/>
  <c r="G325" i="1" s="1"/>
  <c r="G339" i="1"/>
  <c r="G335" i="1" s="1"/>
  <c r="G349" i="1"/>
  <c r="G359" i="1"/>
  <c r="G355" i="1" s="1"/>
  <c r="K370" i="1"/>
  <c r="G389" i="1"/>
  <c r="G385" i="1" s="1"/>
  <c r="G399" i="1"/>
  <c r="G395" i="1" s="1"/>
  <c r="L140" i="1"/>
  <c r="G115" i="1"/>
  <c r="L180" i="1"/>
  <c r="I125" i="1"/>
  <c r="H240" i="1"/>
  <c r="G25" i="1"/>
  <c r="G35" i="1"/>
  <c r="G70" i="1"/>
  <c r="G205" i="1"/>
  <c r="G225" i="1"/>
  <c r="G144" i="1"/>
  <c r="I180" i="1"/>
  <c r="G255" i="1"/>
  <c r="G235" i="1"/>
  <c r="G105" i="1"/>
  <c r="G145" i="1"/>
  <c r="H50" i="1"/>
  <c r="G65" i="1"/>
  <c r="G85" i="1"/>
  <c r="G130" i="1"/>
  <c r="J195" i="1"/>
  <c r="G224" i="1"/>
  <c r="G143" i="1"/>
  <c r="G44" i="1"/>
  <c r="G55" i="1"/>
  <c r="I140" i="1"/>
  <c r="G150" i="1"/>
  <c r="H180" i="1"/>
  <c r="G185" i="1"/>
  <c r="I15" i="1"/>
  <c r="I10" i="1" s="1"/>
  <c r="G34" i="1"/>
  <c r="H140" i="1"/>
  <c r="H220" i="1"/>
  <c r="G244" i="1"/>
  <c r="J50" i="1"/>
  <c r="G95" i="1"/>
  <c r="G110" i="1"/>
  <c r="G128" i="1"/>
  <c r="J125" i="1"/>
  <c r="G165" i="1"/>
  <c r="G175" i="1"/>
  <c r="I195" i="1"/>
  <c r="G245" i="1"/>
  <c r="G250" i="1"/>
  <c r="G260" i="1"/>
  <c r="J15" i="1"/>
  <c r="G75" i="1"/>
  <c r="G90" i="1"/>
  <c r="G135" i="1"/>
  <c r="G155" i="1"/>
  <c r="G164" i="1"/>
  <c r="G173" i="1"/>
  <c r="G184" i="1"/>
  <c r="G190" i="1"/>
  <c r="J220" i="1"/>
  <c r="L170" i="1"/>
  <c r="L220" i="1"/>
  <c r="G54" i="1"/>
  <c r="H125" i="1"/>
  <c r="G214" i="1"/>
  <c r="H15" i="1"/>
  <c r="G20" i="1"/>
  <c r="G43" i="1"/>
  <c r="K50" i="1"/>
  <c r="G80" i="1"/>
  <c r="G120" i="1"/>
  <c r="J140" i="1"/>
  <c r="G174" i="1"/>
  <c r="G183" i="1"/>
  <c r="J180" i="1"/>
  <c r="H195" i="1"/>
  <c r="G200" i="1"/>
  <c r="K210" i="1"/>
  <c r="G215" i="1"/>
  <c r="G223" i="1"/>
  <c r="I220" i="1"/>
  <c r="G230" i="1"/>
  <c r="G265" i="1"/>
  <c r="G18" i="1"/>
  <c r="G33" i="1"/>
  <c r="K40" i="1"/>
  <c r="G45" i="1"/>
  <c r="G53" i="1"/>
  <c r="I50" i="1"/>
  <c r="G60" i="1"/>
  <c r="G100" i="1"/>
  <c r="G163" i="1"/>
  <c r="G198" i="1"/>
  <c r="G213" i="1"/>
  <c r="K220" i="1"/>
  <c r="J240" i="1"/>
  <c r="I240" i="1"/>
  <c r="K240" i="1"/>
  <c r="L240" i="1"/>
  <c r="G243" i="1"/>
  <c r="L15" i="1"/>
  <c r="L125" i="1"/>
  <c r="L195" i="1"/>
  <c r="G19" i="1"/>
  <c r="G129" i="1"/>
  <c r="G199" i="1"/>
  <c r="H10" i="1" l="1"/>
  <c r="G345" i="1"/>
  <c r="J10" i="1"/>
  <c r="G160" i="1"/>
  <c r="G220" i="1"/>
  <c r="G170" i="1"/>
  <c r="G180" i="1"/>
  <c r="G140" i="1"/>
  <c r="G40" i="1"/>
  <c r="G195" i="1"/>
  <c r="G125" i="1"/>
  <c r="G210" i="1"/>
  <c r="G15" i="1"/>
  <c r="G240" i="1"/>
  <c r="G30" i="1"/>
  <c r="G50" i="1"/>
  <c r="G13" i="1"/>
  <c r="K10" i="1"/>
  <c r="L10" i="1"/>
  <c r="G10" i="1" l="1"/>
</calcChain>
</file>

<file path=xl/sharedStrings.xml><?xml version="1.0" encoding="utf-8"?>
<sst xmlns="http://schemas.openxmlformats.org/spreadsheetml/2006/main" count="565" uniqueCount="142">
  <si>
    <t>Объектная характеристика</t>
  </si>
  <si>
    <t>Финансово-экономическая характеристика</t>
  </si>
  <si>
    <t>федеральный  бюджет</t>
  </si>
  <si>
    <t>консолиди-рованный бюджет субъекта РФ</t>
  </si>
  <si>
    <t>внебюджетные средства</t>
  </si>
  <si>
    <t>тыс. руб.</t>
  </si>
  <si>
    <t>тыс. руб/%</t>
  </si>
  <si>
    <t>ПД</t>
  </si>
  <si>
    <t>СМР</t>
  </si>
  <si>
    <t>Велижский муниципальный район</t>
  </si>
  <si>
    <t>«Водозаборный узел 1 и 2 подъема из подземного источники со станцией обезжелезивания и сетями хозяйственно-противопожарного водоснабжения в г. Велиж (малая сторона)»</t>
  </si>
  <si>
    <t>«Станция водоочистки для хозяйственно-питьевых целей и системы централизованного водоснабжения г. Велижа Смоленской области»</t>
  </si>
  <si>
    <t>Вяземский муниципальный район</t>
  </si>
  <si>
    <t>-</t>
  </si>
  <si>
    <t>Глинковский муниципальный район</t>
  </si>
  <si>
    <t>«Реконструкция системы водоснабжения в с. Глинка Глинковского района Смоленской области»</t>
  </si>
  <si>
    <t>Город Смоленск</t>
  </si>
  <si>
    <t>«Реконструкция Бабьегорского водозабора с установкой станции доочистки г. Смоленск»</t>
  </si>
  <si>
    <t>«Реконструкция Верхне-Ясенного водозабора с установкой станции доочистки г. Смоленск»</t>
  </si>
  <si>
    <t>«Реконструкция Рачевского водозабора с установкой станции доочистки г. Смоленск»</t>
  </si>
  <si>
    <t>Демидовский муниципальный район</t>
  </si>
  <si>
    <t>«Реконструкция  водозаборных сооружений по ул. Мира и водопроводных сетей в г. Демидов Смоленской области»</t>
  </si>
  <si>
    <t>«Строительство водозабора по ул. Комсомольской и дюкера через реку Гобза в г. Демидов»</t>
  </si>
  <si>
    <t>Дорогобужский муниципальный район</t>
  </si>
  <si>
    <t>«Реконструкция водозабора в д. Егорьево со строительством нового водовода Верхнеднепровского городского поселения»</t>
  </si>
  <si>
    <t>«Реконструкция водозабора по ул. Симоновой в г. Дорогобуж Смоленской области со строительством новой артезианской скважины и установкой станции водоподготовки»</t>
  </si>
  <si>
    <t>Духовщинский муниципальный район</t>
  </si>
  <si>
    <t>«Реконструкция водозаборных сооружений со строительством станции водоочистки для хозяйственно-питьевых целей и водопроводных сетей в городе Духовщина Смоленской области»</t>
  </si>
  <si>
    <t>Ельнинский муниципальный район</t>
  </si>
  <si>
    <t>Кардымовский муниципальный район</t>
  </si>
  <si>
    <t>«Строительство станции водоочистки и реконструкция водопроводных сетей в п. Кардымово Кардымовского района Смоленской области»</t>
  </si>
  <si>
    <t>«Строительство станции обезжелезивания и водопроводных сетей в д. Каменка Кардымовского района Смоленской области»</t>
  </si>
  <si>
    <t>Краснинский муниципальный район</t>
  </si>
  <si>
    <t>Новодугинский муниципальный район</t>
  </si>
  <si>
    <t>Починковский муниципальный район</t>
  </si>
  <si>
    <t>«Строительство водозаборного сооружения и сетей водоснабжения в д. Лосня Починковского района Смоленской области»</t>
  </si>
  <si>
    <t>«Строительство станции водоподготовки и водопроводных сетей в д. Денисово Починковского района Смоленской области»</t>
  </si>
  <si>
    <t>Рославльский муниципальный район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</si>
  <si>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Екимовичи Рославльского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</si>
  <si>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Остер Рославльского района Смоленской области»</t>
  </si>
  <si>
    <t>Сафоновский муниципальный район</t>
  </si>
  <si>
    <t>«Реконструкция системы централизованного водоснабжения в п. Вадино Сафоновского района со строительством станции водоочистки и водопроводных сетей»</t>
  </si>
  <si>
    <t>«Строительство станции водоочистки водозабора Шахтерский и водопроводных сетей в г. Сафоново Сафоновском районе Смоленской области»</t>
  </si>
  <si>
    <t>«Строительство станции водоочистки водозабора Южный и водопроводных сетей в г. Сафоново Сафоновском районе Смоленской области»</t>
  </si>
  <si>
    <t>«Строительство станции водоподготовки и водопроводных сетей в д. Прудки Сафоновского района Смоленской области»</t>
  </si>
  <si>
    <t>«Строительство станции обезжелезивания и водопроводных сетей в д. Казулино Сафоновского района Смоленской области»</t>
  </si>
  <si>
    <t>Смоленский муниципальный район</t>
  </si>
  <si>
    <t>«Строительство артезианской скважины и башни Рожновского в д. Сож Талашкинского сельского поселения»</t>
  </si>
  <si>
    <t>«Строительство станции водоочистки в д. Богородицкое Козинского сельского поселения Смоленского района Смоленской области»</t>
  </si>
  <si>
    <t>«Строительство станции водоподготовки в д. Быльники Корохоткинского сельского поселения Смоленского района Смоленской области»</t>
  </si>
  <si>
    <t>«Строительство станции обезжелезивания и водопроводных сетей в д. Жуково Смоленской области»</t>
  </si>
  <si>
    <t>Сычевский муниципальный район</t>
  </si>
  <si>
    <t>«Реконструкция системы водоснабжения в г. Сычевка Смоленской области со строительством станции обезжелезивания воды и водопроводных сетей»</t>
  </si>
  <si>
    <t>Темкинский муниципальный район</t>
  </si>
  <si>
    <t>«Станция обезжелезивания в с. Темкино Темкинского района Смоленской области»</t>
  </si>
  <si>
    <t>Угранский муниципальный район</t>
  </si>
  <si>
    <t>«Строительство станции водоподготовки и водопроводных сетей в с. Всходы Угранского района Смоленской области»</t>
  </si>
  <si>
    <t>Хиславичский муниципальный район</t>
  </si>
  <si>
    <t>«Реконструкция сетей водопровода с переподключением потребителей в п. Хиславичи Смоленской области»</t>
  </si>
  <si>
    <t>Холм-Жирковский муниципальный район</t>
  </si>
  <si>
    <t>«Строительство станции водоподготовки для хозяйственно-питьевых целей и водопроводных сетей в п.г.т. Холм-Жирковский Смоленской области»</t>
  </si>
  <si>
    <t>Шумячский муниципальный район</t>
  </si>
  <si>
    <t>Ярцевский муниципальный район</t>
  </si>
  <si>
    <t>ХАРАКТЕРИСТИКА</t>
  </si>
  <si>
    <t>объектов областной государственной программы «Повышение качества водоснабжения на территории Смоленской области»</t>
  </si>
  <si>
    <t>1.</t>
  </si>
  <si>
    <t>2.</t>
  </si>
  <si>
    <t>4.</t>
  </si>
  <si>
    <t>3.</t>
  </si>
  <si>
    <t>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</si>
  <si>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</si>
  <si>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</si>
  <si>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</si>
  <si>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</si>
  <si>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</si>
  <si>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</si>
  <si>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</si>
  <si>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</si>
  <si>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</si>
  <si>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«Реконструкция системы водоснабжения со строительством станции водоочистки и водоподготовки и замены водопроводных сетей в г. Рославль Смоленской области»</t>
  </si>
  <si>
    <t>муниципальная собственность</t>
  </si>
  <si>
    <t>строительство</t>
  </si>
  <si>
    <t>реконструкция</t>
  </si>
  <si>
    <t>модернизация</t>
  </si>
  <si>
    <t>«Строительство станции водоподготовки от арт. скважины           № 12/а пр. Гагарина, г. Смоленск»</t>
  </si>
  <si>
    <t>«Строительство станции водоподготовки от арт.скважины                  № 13 мкрн. Южный, г. Смоленск»</t>
  </si>
  <si>
    <t>«Строительство станции водоподготовки от арт.скважины               № 16 по ул. М. Еременко, г. Смоленск»</t>
  </si>
  <si>
    <t>«Строительство станции водоподготовки от арт.скважины                № 25 ул. М. Еременко г. Смоленск»</t>
  </si>
  <si>
    <t>«Строительство станции водоподготовки от арт.скважины                 № 26 мкрн. Южный, г. Смоленск»</t>
  </si>
  <si>
    <t>«Строительство станции водоподготовки от арт.скважины                 № 2 п. Красный Бор  пер. Станционный г. Смоленск»</t>
  </si>
  <si>
    <t>«Строительство станции водоподготовки от арт.скважины               № 36 п. Гедеоновка, г. Смоленск»</t>
  </si>
  <si>
    <t>«Строительство станции водоподготовки от арт.скважины                № 45 мкрн. Южный, г. Смоленск»</t>
  </si>
  <si>
    <t>«Строительство станции водоподготовки от арт.скважины               № 51 п. Миловидово, г. Смоленск»</t>
  </si>
  <si>
    <t>«Строительство станции водоподготовки от арт.скважины            № 59 Досуговское ш. г. Смоленск»</t>
  </si>
  <si>
    <t>«Строительство станции водоподготовки от арт.скважины               № 48 Московское ш., г. Смоленск»</t>
  </si>
  <si>
    <t>«Эксплуатационная скважина для питьевого и хозяйственно-бытового водоснабжения населения, расположенная в                    г. Дорогобуж, ул. Ленина»</t>
  </si>
  <si>
    <t>«Реконструкция водовода в г. Ельня Смоленской области, протяженностью 18,3 км от д. Селиба до мкр. Кутузовский в          г. Ельня. Реконструкция уличной водопроводной сети, протяженностью 20,3 км, по ул. Мелиораторов,                               ул. Кировская, ул. Пролетарская, ул. Интернациональная,                 ул. Советская. ул. Говорова, ул. Ленина»</t>
  </si>
  <si>
    <t>«Реконструкция системы централизованного водоснабжения         п. Красный со строительством станции обезжелезивания и водопроводных сетей»</t>
  </si>
  <si>
    <t>«Реконструкция водозаборной скважины № 6 для хозяйственно-питьевого водоснабжения г. Рославля, расположенной по адресу: Смоленская область г. Рославль, ул. Октябрьская                (1 этап)»</t>
  </si>
  <si>
    <t>«Реконструкция системы водоснабжения со строительством станции очистки воды и водопроводных сетей  в                               п. Первомайский Шумячского района»</t>
  </si>
  <si>
    <t>«Реконструкция сетей водопровода с бурением скважины в             д. Корзово Хиславичского района Смоленской области»</t>
  </si>
  <si>
    <t>«Реконструкция водозабора «Дубинин Луг» с водоводами и бурением новых скважин (№ 1, № 3) в г. Рославль Смоленской области»</t>
  </si>
  <si>
    <t xml:space="preserve">общая стоимость объекта, в том числе: </t>
  </si>
  <si>
    <t>Приложение № 5
к областной государственной программе «Повышение качества водоснабжения на территории Смоленской области»</t>
  </si>
  <si>
    <t>№               п/п</t>
  </si>
  <si>
    <t>муниципальное образование</t>
  </si>
  <si>
    <t>наименование объекта</t>
  </si>
  <si>
    <t xml:space="preserve">форма собственности на объект </t>
  </si>
  <si>
    <t xml:space="preserve">вид работ по объекту 
</t>
  </si>
  <si>
    <t>предельная (плановая) стоимость работ</t>
  </si>
  <si>
    <t>в том числе</t>
  </si>
  <si>
    <t>позиция объекта в рейтинге по показателю бюджетной эффектив-ности</t>
  </si>
  <si>
    <t>значение показателя эффектив-ности использования бюджетных средств</t>
  </si>
  <si>
    <t>ИТОГО по Смоленской области</t>
  </si>
  <si>
    <t>ИТОГО  по муниципальному образованию «Велижский район»</t>
  </si>
  <si>
    <t>ИТОГО  по муниципальному образованию «Вяземский район» Смоленской области</t>
  </si>
  <si>
    <t>ИТОГО  по муниципальному образованию «Глинковский район» Смоленской области</t>
  </si>
  <si>
    <t>ИТОГО  по городу Смоленску</t>
  </si>
  <si>
    <t>ИТОГО  по муниципальному образованию «Демидовский район» Смоленской области</t>
  </si>
  <si>
    <t>ИТОГО  по муниципальному образованию «Дорогобужский район» Смоленской области</t>
  </si>
  <si>
    <t>ИТОГО  по муниципальному образованию «Духовщинский район» Смоленской области</t>
  </si>
  <si>
    <t>ИТОГО  по муниципальному образованию «Ельнинский район» Смоленской области</t>
  </si>
  <si>
    <t>ИТОГО  по муниципальному образованию «Кардымовский район» Смоленской области</t>
  </si>
  <si>
    <t>ИТОГО  по муниципальному образованию «Краснинский район» Смоленской области</t>
  </si>
  <si>
    <t>ИТОГО  по муниципальному образованию «Новодугинский район» Смоленской области</t>
  </si>
  <si>
    <t>ИТОГО  по муниципальному образованию «Починковский район» Смоленской области</t>
  </si>
  <si>
    <t>ИТОГО  по муниципальному образованию «Рославльский район» Смоленской области</t>
  </si>
  <si>
    <t>ИТОГО  по муниципальному образованию «Сафоновский район» Смоленской области</t>
  </si>
  <si>
    <t>ИТОГО  по муниципальному образованию «Смоленский район» Смоленской области</t>
  </si>
  <si>
    <t>ИТОГО  по муниципальному образованию «Сычевский район» Смоленской области</t>
  </si>
  <si>
    <t>ИТОГО  по муниципальному образованию «Темкинский район» Смоленской области</t>
  </si>
  <si>
    <t>ИТОГО  по муниципальному образованию «Угранский район» Смоленской области</t>
  </si>
  <si>
    <t>ИТОГО  по муниципальному образованию «Хиславичский район» Смоленской области</t>
  </si>
  <si>
    <t>ИТОГО  по муниципальному образованию «Холм-Жирковский район» Смоленской области</t>
  </si>
  <si>
    <t>ИТОГО  по муниципальному образованию «Шумячский район» Смоленской области</t>
  </si>
  <si>
    <t>ИТОГО  по муниципальному образованию «Ярцевский район» Смоленской области</t>
  </si>
  <si>
    <t>«Строительство станции обезжелезивания воды для хозяйственно-питьевых целей с заменой водопроводных сетей в с. Новодугино Смоленской области»</t>
  </si>
  <si>
    <t>«Строительство водозаборного сооружения и сетей питьевого водоснабжения в д. Мерлино Краснинского района Смоленской области»</t>
  </si>
  <si>
    <t>«Строительство водозаборного сооружения и сетей водоснабжения в п. Стодолище Починковского района Смоленской области»</t>
  </si>
  <si>
    <t>«Строительство станции водоподготовки для хозяйственно-питьевых целей и водопроводных сетей на ст. Игоревская              Холм-Жирковского района Смоленской области»</t>
  </si>
  <si>
    <t>«Реализация инвестиционной программы ООО «Региональные объединенные системы водоснабжения и водоотведения Смоленской области» (потребители г. Вязьма)»</t>
  </si>
  <si>
    <t>«Реализация инвестиционной программы ООО «Региональные объединенные системы водоснабжения и водоотведения Смоленской области» (потребители г. Ярцево)»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</si>
</sst>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5" fillId="2" borderId="1" xfId="0" applyNumberFormat="1" applyFont="1" applyFill="1" applyBorder="1" applyAlignment="1" applyProtection="1">
      <alignment horizontal="center" vertical="top" wrapText="1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4" fontId="5" fillId="2" borderId="13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 applyProtection="1">
      <alignment horizontal="center" vertical="top" wrapText="1"/>
      <protection locked="0"/>
    </xf>
    <xf numFmtId="4" fontId="5" fillId="2" borderId="1" xfId="0" applyNumberFormat="1" applyFont="1" applyFill="1" applyBorder="1" applyAlignment="1">
      <alignment horizontal="center" vertical="top" wrapText="1"/>
    </xf>
    <xf numFmtId="4" fontId="5" fillId="2" borderId="13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" fontId="5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3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04"/>
  <sheetViews>
    <sheetView tabSelected="1" view="pageBreakPreview" topLeftCell="A382" zoomScaleSheetLayoutView="100" workbookViewId="0">
      <selection activeCell="C400" sqref="C400:C404"/>
    </sheetView>
  </sheetViews>
  <sheetFormatPr defaultRowHeight="15.75" x14ac:dyDescent="0.25"/>
  <cols>
    <col min="1" max="1" width="5.7109375" style="1" customWidth="1"/>
    <col min="2" max="2" width="20.7109375" style="1" customWidth="1"/>
    <col min="3" max="3" width="49.5703125" style="1" customWidth="1"/>
    <col min="4" max="4" width="21.7109375" style="1" customWidth="1"/>
    <col min="5" max="5" width="13.42578125" style="1" customWidth="1"/>
    <col min="6" max="12" width="12.7109375" style="1" customWidth="1"/>
    <col min="13" max="13" width="2.85546875" style="1" customWidth="1"/>
    <col min="14" max="1023" width="8.5703125" style="1" hidden="1" customWidth="1"/>
    <col min="1024" max="1025" width="9.140625" hidden="1" customWidth="1"/>
  </cols>
  <sheetData>
    <row r="1" spans="1:12" ht="84" customHeight="1" x14ac:dyDescent="0.25">
      <c r="B1" s="66"/>
      <c r="C1" s="66"/>
      <c r="D1" s="66"/>
      <c r="E1" s="66"/>
      <c r="F1" s="66"/>
      <c r="G1" s="66"/>
      <c r="H1" s="66"/>
      <c r="I1" s="67" t="s">
        <v>103</v>
      </c>
      <c r="J1" s="68"/>
      <c r="K1" s="68"/>
      <c r="L1" s="68"/>
    </row>
    <row r="2" spans="1:12" ht="24.2" customHeight="1" x14ac:dyDescent="0.25">
      <c r="A2" s="69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4.2" customHeight="1" x14ac:dyDescent="0.25">
      <c r="A3" s="70" t="s">
        <v>64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8" customHeight="1" x14ac:dyDescent="0.25"/>
    <row r="5" spans="1:12" ht="15.6" customHeight="1" x14ac:dyDescent="0.25">
      <c r="A5" s="54" t="s">
        <v>104</v>
      </c>
      <c r="B5" s="54" t="s">
        <v>0</v>
      </c>
      <c r="C5" s="54"/>
      <c r="D5" s="54"/>
      <c r="E5" s="54"/>
      <c r="F5" s="54" t="s">
        <v>1</v>
      </c>
      <c r="G5" s="54"/>
      <c r="H5" s="54"/>
      <c r="I5" s="54"/>
      <c r="J5" s="54"/>
      <c r="K5" s="54"/>
      <c r="L5" s="54"/>
    </row>
    <row r="6" spans="1:12" ht="15" customHeight="1" x14ac:dyDescent="0.25">
      <c r="A6" s="54"/>
      <c r="B6" s="54" t="s">
        <v>105</v>
      </c>
      <c r="C6" s="54" t="s">
        <v>106</v>
      </c>
      <c r="D6" s="54" t="s">
        <v>107</v>
      </c>
      <c r="E6" s="54" t="s">
        <v>108</v>
      </c>
      <c r="F6" s="54" t="s">
        <v>109</v>
      </c>
      <c r="G6" s="54"/>
      <c r="H6" s="54" t="s">
        <v>110</v>
      </c>
      <c r="I6" s="54"/>
      <c r="J6" s="54"/>
      <c r="K6" s="54" t="s">
        <v>112</v>
      </c>
      <c r="L6" s="54" t="s">
        <v>111</v>
      </c>
    </row>
    <row r="7" spans="1:12" ht="92.1" customHeight="1" x14ac:dyDescent="0.25">
      <c r="A7" s="54"/>
      <c r="B7" s="54"/>
      <c r="C7" s="54"/>
      <c r="D7" s="54"/>
      <c r="E7" s="54"/>
      <c r="F7" s="54"/>
      <c r="G7" s="54"/>
      <c r="H7" s="4" t="s">
        <v>2</v>
      </c>
      <c r="I7" s="4" t="s">
        <v>3</v>
      </c>
      <c r="J7" s="4" t="s">
        <v>4</v>
      </c>
      <c r="K7" s="54"/>
      <c r="L7" s="54"/>
    </row>
    <row r="8" spans="1:12" ht="15.6" customHeight="1" x14ac:dyDescent="0.25">
      <c r="A8" s="54"/>
      <c r="B8" s="54"/>
      <c r="C8" s="54"/>
      <c r="D8" s="54"/>
      <c r="E8" s="54"/>
      <c r="F8" s="54" t="s">
        <v>5</v>
      </c>
      <c r="G8" s="54"/>
      <c r="H8" s="4" t="s">
        <v>5</v>
      </c>
      <c r="I8" s="4" t="s">
        <v>5</v>
      </c>
      <c r="J8" s="4" t="s">
        <v>5</v>
      </c>
      <c r="K8" s="4" t="s">
        <v>6</v>
      </c>
      <c r="L8" s="4"/>
    </row>
    <row r="9" spans="1:12" ht="18" customHeigh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</row>
    <row r="10" spans="1:12" ht="18.2" customHeight="1" x14ac:dyDescent="0.25">
      <c r="A10" s="61" t="s">
        <v>113</v>
      </c>
      <c r="B10" s="61"/>
      <c r="C10" s="61"/>
      <c r="D10" s="61"/>
      <c r="E10" s="61"/>
      <c r="F10" s="54" t="s">
        <v>102</v>
      </c>
      <c r="G10" s="58">
        <f>SUM(G13:G14)</f>
        <v>3388764.3485300005</v>
      </c>
      <c r="H10" s="58">
        <f>SUM(H15,H30,H40,H50,H125,H140,H160,H170,H180,H195,H210,H220,H240,+H270+H300+H325+H335+H345+H355+H370+H385+H395)</f>
        <v>2783131.8449900001</v>
      </c>
      <c r="I10" s="58">
        <f t="shared" ref="I10:J10" si="0">SUM(I15,I30,I40,I50,I125,I140,I160,I170,I180,I195,I210,I220,I240,+I270+I300+I325+I335+I345+I355+I370+I385+I395)</f>
        <v>264484.24354</v>
      </c>
      <c r="J10" s="58">
        <f t="shared" si="0"/>
        <v>341148.26</v>
      </c>
      <c r="K10" s="54" t="str">
        <f>IF(H14=0,"-","")</f>
        <v/>
      </c>
      <c r="L10" s="54" t="str">
        <f>IF(H14=0,"-","")</f>
        <v/>
      </c>
    </row>
    <row r="11" spans="1:12" ht="18.2" customHeight="1" x14ac:dyDescent="0.25">
      <c r="A11" s="61"/>
      <c r="B11" s="61"/>
      <c r="C11" s="61"/>
      <c r="D11" s="61"/>
      <c r="E11" s="61"/>
      <c r="F11" s="54"/>
      <c r="G11" s="58"/>
      <c r="H11" s="58"/>
      <c r="I11" s="58"/>
      <c r="J11" s="58"/>
      <c r="K11" s="54"/>
      <c r="L11" s="54"/>
    </row>
    <row r="12" spans="1:12" ht="18.2" customHeight="1" x14ac:dyDescent="0.25">
      <c r="A12" s="61"/>
      <c r="B12" s="61"/>
      <c r="C12" s="61"/>
      <c r="D12" s="61"/>
      <c r="E12" s="61"/>
      <c r="F12" s="54"/>
      <c r="G12" s="58"/>
      <c r="H12" s="58"/>
      <c r="I12" s="58"/>
      <c r="J12" s="58"/>
      <c r="K12" s="54"/>
      <c r="L12" s="54"/>
    </row>
    <row r="13" spans="1:12" ht="18.2" customHeight="1" x14ac:dyDescent="0.25">
      <c r="A13" s="61"/>
      <c r="B13" s="61"/>
      <c r="C13" s="61"/>
      <c r="D13" s="61"/>
      <c r="E13" s="61"/>
      <c r="F13" s="4" t="s">
        <v>7</v>
      </c>
      <c r="G13" s="9">
        <f>SUM(H13:J13)</f>
        <v>178305.52</v>
      </c>
      <c r="H13" s="9">
        <f>SUM(H18,H33,H43,H53,H128,H143,H163,H173,H183,H198,H213,H223,H243,+H273+H303+H328+H338+H348+H358+H373+H388+H398)</f>
        <v>0</v>
      </c>
      <c r="I13" s="9">
        <f t="shared" ref="I13:J13" si="1">SUM(I18,I33,I43,I53,I128,I143,I163,I173,I183,I198,I213,I223,I243,+I273+I303+I328+I338+I348+I358+I373+I388+I398)</f>
        <v>178305.52</v>
      </c>
      <c r="J13" s="9">
        <f t="shared" si="1"/>
        <v>0</v>
      </c>
      <c r="K13" s="54"/>
      <c r="L13" s="54"/>
    </row>
    <row r="14" spans="1:12" ht="18.2" customHeight="1" x14ac:dyDescent="0.25">
      <c r="A14" s="61"/>
      <c r="B14" s="61"/>
      <c r="C14" s="61"/>
      <c r="D14" s="61"/>
      <c r="E14" s="61"/>
      <c r="F14" s="4" t="s">
        <v>8</v>
      </c>
      <c r="G14" s="9">
        <f>SUM(H14:J14)</f>
        <v>3210458.8285300005</v>
      </c>
      <c r="H14" s="9">
        <f>SUM(H19,H34,H44,H54,H129,H144,H164,H174,H184,H199,H214,H224,H244,+H274+H304+H329+H339+H349+H359+H374++H389+H399)</f>
        <v>2783131.8449900001</v>
      </c>
      <c r="I14" s="9">
        <f t="shared" ref="I14:J14" si="2">SUM(I19,I34,I44,I54,I129,I144,I164,I174,I184,I199,I214,I224,I244,+I274+I304+I329+I339+I349+I359+I374++I389+I399)</f>
        <v>86178.723540000006</v>
      </c>
      <c r="J14" s="9">
        <f t="shared" si="2"/>
        <v>341148.26</v>
      </c>
      <c r="K14" s="54"/>
      <c r="L14" s="54"/>
    </row>
    <row r="15" spans="1:12" ht="18.2" customHeight="1" x14ac:dyDescent="0.25">
      <c r="A15" s="61" t="s">
        <v>114</v>
      </c>
      <c r="B15" s="61"/>
      <c r="C15" s="61"/>
      <c r="D15" s="61"/>
      <c r="E15" s="61"/>
      <c r="F15" s="54" t="s">
        <v>102</v>
      </c>
      <c r="G15" s="58">
        <f>SUM(G18:G19)</f>
        <v>83776.009999999995</v>
      </c>
      <c r="H15" s="58">
        <f>SUM(H20,H25)</f>
        <v>77933.7</v>
      </c>
      <c r="I15" s="58">
        <f>SUM(I20,I25)</f>
        <v>5842.3099999999995</v>
      </c>
      <c r="J15" s="58">
        <f>SUM(J20,J25)</f>
        <v>0</v>
      </c>
      <c r="K15" s="54" t="str">
        <f>IF(H19=0,"-","")</f>
        <v/>
      </c>
      <c r="L15" s="54" t="str">
        <f>IF(H19=0,"-","")</f>
        <v/>
      </c>
    </row>
    <row r="16" spans="1:12" ht="18.2" customHeight="1" x14ac:dyDescent="0.25">
      <c r="A16" s="61"/>
      <c r="B16" s="61"/>
      <c r="C16" s="61"/>
      <c r="D16" s="61"/>
      <c r="E16" s="61"/>
      <c r="F16" s="54"/>
      <c r="G16" s="58"/>
      <c r="H16" s="58"/>
      <c r="I16" s="58"/>
      <c r="J16" s="58"/>
      <c r="K16" s="54"/>
      <c r="L16" s="54"/>
    </row>
    <row r="17" spans="1:12" ht="18.2" customHeight="1" x14ac:dyDescent="0.25">
      <c r="A17" s="61"/>
      <c r="B17" s="61"/>
      <c r="C17" s="61"/>
      <c r="D17" s="61"/>
      <c r="E17" s="61"/>
      <c r="F17" s="54"/>
      <c r="G17" s="58"/>
      <c r="H17" s="58"/>
      <c r="I17" s="58"/>
      <c r="J17" s="58"/>
      <c r="K17" s="54"/>
      <c r="L17" s="54"/>
    </row>
    <row r="18" spans="1:12" ht="18.2" customHeight="1" x14ac:dyDescent="0.25">
      <c r="A18" s="61"/>
      <c r="B18" s="61"/>
      <c r="C18" s="61"/>
      <c r="D18" s="61"/>
      <c r="E18" s="61"/>
      <c r="F18" s="4" t="s">
        <v>7</v>
      </c>
      <c r="G18" s="9">
        <f>SUM(H18:J18)</f>
        <v>3432.02</v>
      </c>
      <c r="H18" s="9">
        <f t="shared" ref="H18:J19" si="3">SUM(H23,H28)</f>
        <v>0</v>
      </c>
      <c r="I18" s="9">
        <f t="shared" si="3"/>
        <v>3432.02</v>
      </c>
      <c r="J18" s="9">
        <f t="shared" si="3"/>
        <v>0</v>
      </c>
      <c r="K18" s="54"/>
      <c r="L18" s="54"/>
    </row>
    <row r="19" spans="1:12" ht="18.2" customHeight="1" x14ac:dyDescent="0.25">
      <c r="A19" s="61"/>
      <c r="B19" s="61"/>
      <c r="C19" s="61"/>
      <c r="D19" s="61"/>
      <c r="E19" s="61"/>
      <c r="F19" s="4" t="s">
        <v>8</v>
      </c>
      <c r="G19" s="9">
        <f>SUM(H19:J19)</f>
        <v>80343.989999999991</v>
      </c>
      <c r="H19" s="9">
        <f t="shared" si="3"/>
        <v>77933.7</v>
      </c>
      <c r="I19" s="9">
        <f t="shared" si="3"/>
        <v>2410.29</v>
      </c>
      <c r="J19" s="9">
        <f t="shared" si="3"/>
        <v>0</v>
      </c>
      <c r="K19" s="54"/>
      <c r="L19" s="54"/>
    </row>
    <row r="20" spans="1:12" ht="18.2" customHeight="1" x14ac:dyDescent="0.25">
      <c r="A20" s="65" t="s">
        <v>65</v>
      </c>
      <c r="B20" s="56" t="s">
        <v>9</v>
      </c>
      <c r="C20" s="56" t="s">
        <v>10</v>
      </c>
      <c r="D20" s="57" t="s">
        <v>80</v>
      </c>
      <c r="E20" s="57" t="s">
        <v>81</v>
      </c>
      <c r="F20" s="54" t="s">
        <v>102</v>
      </c>
      <c r="G20" s="58">
        <f>SUM(G23:G24)</f>
        <v>21600</v>
      </c>
      <c r="H20" s="58">
        <f>SUM(H23:H24)</f>
        <v>19400</v>
      </c>
      <c r="I20" s="58">
        <f>SUM(I23:I24)</f>
        <v>2200</v>
      </c>
      <c r="J20" s="58">
        <f>SUM(J23:J24)</f>
        <v>0</v>
      </c>
      <c r="K20" s="48">
        <v>359259.26</v>
      </c>
      <c r="L20" s="54">
        <v>37</v>
      </c>
    </row>
    <row r="21" spans="1:12" ht="18.2" customHeight="1" x14ac:dyDescent="0.25">
      <c r="A21" s="55"/>
      <c r="B21" s="56"/>
      <c r="C21" s="56"/>
      <c r="D21" s="57"/>
      <c r="E21" s="57"/>
      <c r="F21" s="54"/>
      <c r="G21" s="58"/>
      <c r="H21" s="58"/>
      <c r="I21" s="58"/>
      <c r="J21" s="58"/>
      <c r="K21" s="48"/>
      <c r="L21" s="54"/>
    </row>
    <row r="22" spans="1:12" ht="18.2" customHeight="1" x14ac:dyDescent="0.25">
      <c r="A22" s="55"/>
      <c r="B22" s="56"/>
      <c r="C22" s="56"/>
      <c r="D22" s="57"/>
      <c r="E22" s="57"/>
      <c r="F22" s="54"/>
      <c r="G22" s="58"/>
      <c r="H22" s="58"/>
      <c r="I22" s="58"/>
      <c r="J22" s="58"/>
      <c r="K22" s="48"/>
      <c r="L22" s="54"/>
    </row>
    <row r="23" spans="1:12" ht="18.2" customHeight="1" x14ac:dyDescent="0.25">
      <c r="A23" s="55"/>
      <c r="B23" s="56"/>
      <c r="C23" s="56"/>
      <c r="D23" s="57"/>
      <c r="E23" s="57"/>
      <c r="F23" s="4" t="s">
        <v>7</v>
      </c>
      <c r="G23" s="9">
        <f>SUM(H23:J23)</f>
        <v>1600</v>
      </c>
      <c r="H23" s="9">
        <v>0</v>
      </c>
      <c r="I23" s="9">
        <v>1600</v>
      </c>
      <c r="J23" s="9">
        <v>0</v>
      </c>
      <c r="K23" s="48"/>
      <c r="L23" s="54"/>
    </row>
    <row r="24" spans="1:12" ht="19.5" customHeight="1" x14ac:dyDescent="0.25">
      <c r="A24" s="55"/>
      <c r="B24" s="56"/>
      <c r="C24" s="56"/>
      <c r="D24" s="57"/>
      <c r="E24" s="57"/>
      <c r="F24" s="4" t="s">
        <v>8</v>
      </c>
      <c r="G24" s="9">
        <f>SUM(H24:J24)</f>
        <v>20000</v>
      </c>
      <c r="H24" s="9">
        <v>19400</v>
      </c>
      <c r="I24" s="9">
        <v>600</v>
      </c>
      <c r="J24" s="9">
        <v>0</v>
      </c>
      <c r="K24" s="48"/>
      <c r="L24" s="54"/>
    </row>
    <row r="25" spans="1:12" ht="18.2" customHeight="1" x14ac:dyDescent="0.25">
      <c r="A25" s="65" t="s">
        <v>66</v>
      </c>
      <c r="B25" s="56" t="s">
        <v>9</v>
      </c>
      <c r="C25" s="56" t="s">
        <v>11</v>
      </c>
      <c r="D25" s="57" t="s">
        <v>80</v>
      </c>
      <c r="E25" s="57" t="s">
        <v>81</v>
      </c>
      <c r="F25" s="54" t="s">
        <v>102</v>
      </c>
      <c r="G25" s="58">
        <f>SUM(G28:G29)</f>
        <v>62176.009999999995</v>
      </c>
      <c r="H25" s="58">
        <f>SUM(H28:H29)</f>
        <v>58533.7</v>
      </c>
      <c r="I25" s="58">
        <f>SUM(I28:I29)</f>
        <v>3642.31</v>
      </c>
      <c r="J25" s="58">
        <f>SUM(J28:J29)</f>
        <v>0</v>
      </c>
      <c r="K25" s="48">
        <v>665155.68000000005</v>
      </c>
      <c r="L25" s="54">
        <v>52</v>
      </c>
    </row>
    <row r="26" spans="1:12" ht="18.2" customHeight="1" x14ac:dyDescent="0.25">
      <c r="A26" s="55"/>
      <c r="B26" s="56"/>
      <c r="C26" s="56"/>
      <c r="D26" s="57"/>
      <c r="E26" s="57"/>
      <c r="F26" s="54"/>
      <c r="G26" s="58"/>
      <c r="H26" s="58"/>
      <c r="I26" s="58"/>
      <c r="J26" s="58"/>
      <c r="K26" s="48"/>
      <c r="L26" s="54"/>
    </row>
    <row r="27" spans="1:12" ht="18.2" customHeight="1" x14ac:dyDescent="0.25">
      <c r="A27" s="55"/>
      <c r="B27" s="56"/>
      <c r="C27" s="56"/>
      <c r="D27" s="57"/>
      <c r="E27" s="57"/>
      <c r="F27" s="54"/>
      <c r="G27" s="58"/>
      <c r="H27" s="58"/>
      <c r="I27" s="58"/>
      <c r="J27" s="58"/>
      <c r="K27" s="48"/>
      <c r="L27" s="54"/>
    </row>
    <row r="28" spans="1:12" ht="18.2" customHeight="1" x14ac:dyDescent="0.25">
      <c r="A28" s="55"/>
      <c r="B28" s="56"/>
      <c r="C28" s="56"/>
      <c r="D28" s="57"/>
      <c r="E28" s="57"/>
      <c r="F28" s="4" t="s">
        <v>7</v>
      </c>
      <c r="G28" s="9">
        <f>SUM(H28:J28)</f>
        <v>1832.02</v>
      </c>
      <c r="H28" s="9">
        <v>0</v>
      </c>
      <c r="I28" s="9">
        <v>1832.02</v>
      </c>
      <c r="J28" s="9">
        <v>0</v>
      </c>
      <c r="K28" s="48"/>
      <c r="L28" s="54"/>
    </row>
    <row r="29" spans="1:12" ht="19.5" customHeight="1" x14ac:dyDescent="0.25">
      <c r="A29" s="55"/>
      <c r="B29" s="56"/>
      <c r="C29" s="56"/>
      <c r="D29" s="57"/>
      <c r="E29" s="57"/>
      <c r="F29" s="4" t="s">
        <v>8</v>
      </c>
      <c r="G29" s="9">
        <f>SUM(H29:J29)</f>
        <v>60343.99</v>
      </c>
      <c r="H29" s="9">
        <v>58533.7</v>
      </c>
      <c r="I29" s="9">
        <v>1810.29</v>
      </c>
      <c r="J29" s="9">
        <v>0</v>
      </c>
      <c r="K29" s="48"/>
      <c r="L29" s="54"/>
    </row>
    <row r="30" spans="1:12" ht="18.2" customHeight="1" x14ac:dyDescent="0.25">
      <c r="A30" s="61" t="s">
        <v>115</v>
      </c>
      <c r="B30" s="61"/>
      <c r="C30" s="61"/>
      <c r="D30" s="61"/>
      <c r="E30" s="61"/>
      <c r="F30" s="54" t="s">
        <v>102</v>
      </c>
      <c r="G30" s="58">
        <f>SUM(G33:G34)</f>
        <v>221783</v>
      </c>
      <c r="H30" s="58">
        <f>SUM(H35)</f>
        <v>0</v>
      </c>
      <c r="I30" s="58">
        <f>SUM(I35)</f>
        <v>0</v>
      </c>
      <c r="J30" s="58">
        <f>SUM(J35)</f>
        <v>221783</v>
      </c>
      <c r="K30" s="54" t="str">
        <f>IF(H34=0,"-","")</f>
        <v>-</v>
      </c>
      <c r="L30" s="54" t="str">
        <f>IF(H34=0,"-","")</f>
        <v>-</v>
      </c>
    </row>
    <row r="31" spans="1:12" ht="18.2" customHeight="1" x14ac:dyDescent="0.25">
      <c r="A31" s="61"/>
      <c r="B31" s="61"/>
      <c r="C31" s="61"/>
      <c r="D31" s="61"/>
      <c r="E31" s="61"/>
      <c r="F31" s="54"/>
      <c r="G31" s="58"/>
      <c r="H31" s="58"/>
      <c r="I31" s="58"/>
      <c r="J31" s="58"/>
      <c r="K31" s="54"/>
      <c r="L31" s="54"/>
    </row>
    <row r="32" spans="1:12" ht="18.2" customHeight="1" x14ac:dyDescent="0.25">
      <c r="A32" s="61"/>
      <c r="B32" s="61"/>
      <c r="C32" s="61"/>
      <c r="D32" s="61"/>
      <c r="E32" s="61"/>
      <c r="F32" s="54"/>
      <c r="G32" s="58"/>
      <c r="H32" s="58"/>
      <c r="I32" s="58"/>
      <c r="J32" s="58"/>
      <c r="K32" s="54"/>
      <c r="L32" s="54"/>
    </row>
    <row r="33" spans="1:12" ht="18.2" customHeight="1" x14ac:dyDescent="0.25">
      <c r="A33" s="61"/>
      <c r="B33" s="61"/>
      <c r="C33" s="61"/>
      <c r="D33" s="61"/>
      <c r="E33" s="61"/>
      <c r="F33" s="4" t="s">
        <v>7</v>
      </c>
      <c r="G33" s="9">
        <f>SUM(H33:J33)</f>
        <v>0</v>
      </c>
      <c r="H33" s="9">
        <f t="shared" ref="H33:J34" si="4">SUM(H38)</f>
        <v>0</v>
      </c>
      <c r="I33" s="9">
        <f t="shared" si="4"/>
        <v>0</v>
      </c>
      <c r="J33" s="9">
        <f t="shared" si="4"/>
        <v>0</v>
      </c>
      <c r="K33" s="54"/>
      <c r="L33" s="54"/>
    </row>
    <row r="34" spans="1:12" x14ac:dyDescent="0.25">
      <c r="A34" s="61"/>
      <c r="B34" s="61"/>
      <c r="C34" s="61"/>
      <c r="D34" s="61"/>
      <c r="E34" s="61"/>
      <c r="F34" s="4" t="s">
        <v>8</v>
      </c>
      <c r="G34" s="9">
        <f>SUM(H34:J34)</f>
        <v>221783</v>
      </c>
      <c r="H34" s="9">
        <f t="shared" si="4"/>
        <v>0</v>
      </c>
      <c r="I34" s="9">
        <f t="shared" si="4"/>
        <v>0</v>
      </c>
      <c r="J34" s="9">
        <f t="shared" si="4"/>
        <v>221783</v>
      </c>
      <c r="K34" s="54"/>
      <c r="L34" s="54"/>
    </row>
    <row r="35" spans="1:12" ht="18.2" customHeight="1" x14ac:dyDescent="0.25">
      <c r="A35" s="65" t="s">
        <v>65</v>
      </c>
      <c r="B35" s="56" t="s">
        <v>12</v>
      </c>
      <c r="C35" s="56" t="s">
        <v>140</v>
      </c>
      <c r="D35" s="57" t="s">
        <v>80</v>
      </c>
      <c r="E35" s="57" t="s">
        <v>81</v>
      </c>
      <c r="F35" s="54" t="s">
        <v>102</v>
      </c>
      <c r="G35" s="58">
        <f>SUM(G38:G39)</f>
        <v>221783</v>
      </c>
      <c r="H35" s="58">
        <f>SUM(H38:H39)</f>
        <v>0</v>
      </c>
      <c r="I35" s="58">
        <f>SUM(I38:I39)</f>
        <v>0</v>
      </c>
      <c r="J35" s="58">
        <f>SUM(J38:J39)</f>
        <v>221783</v>
      </c>
      <c r="K35" s="48" t="s">
        <v>13</v>
      </c>
      <c r="L35" s="54" t="s">
        <v>13</v>
      </c>
    </row>
    <row r="36" spans="1:12" ht="18.2" customHeight="1" x14ac:dyDescent="0.25">
      <c r="A36" s="55"/>
      <c r="B36" s="56"/>
      <c r="C36" s="56"/>
      <c r="D36" s="57"/>
      <c r="E36" s="57"/>
      <c r="F36" s="54"/>
      <c r="G36" s="58"/>
      <c r="H36" s="58"/>
      <c r="I36" s="58"/>
      <c r="J36" s="58"/>
      <c r="K36" s="48"/>
      <c r="L36" s="54"/>
    </row>
    <row r="37" spans="1:12" ht="18.2" customHeight="1" x14ac:dyDescent="0.25">
      <c r="A37" s="55"/>
      <c r="B37" s="56"/>
      <c r="C37" s="56"/>
      <c r="D37" s="57"/>
      <c r="E37" s="57"/>
      <c r="F37" s="54"/>
      <c r="G37" s="58"/>
      <c r="H37" s="58"/>
      <c r="I37" s="58"/>
      <c r="J37" s="58"/>
      <c r="K37" s="48"/>
      <c r="L37" s="54"/>
    </row>
    <row r="38" spans="1:12" ht="18.2" customHeight="1" x14ac:dyDescent="0.25">
      <c r="A38" s="55"/>
      <c r="B38" s="56"/>
      <c r="C38" s="56"/>
      <c r="D38" s="57"/>
      <c r="E38" s="57"/>
      <c r="F38" s="4" t="s">
        <v>7</v>
      </c>
      <c r="G38" s="9">
        <f>SUM(H38:J38)</f>
        <v>0</v>
      </c>
      <c r="H38" s="9">
        <v>0</v>
      </c>
      <c r="I38" s="9">
        <v>0</v>
      </c>
      <c r="J38" s="9">
        <v>0</v>
      </c>
      <c r="K38" s="48"/>
      <c r="L38" s="54"/>
    </row>
    <row r="39" spans="1:12" ht="18" customHeight="1" x14ac:dyDescent="0.25">
      <c r="A39" s="55"/>
      <c r="B39" s="56"/>
      <c r="C39" s="56"/>
      <c r="D39" s="57"/>
      <c r="E39" s="57"/>
      <c r="F39" s="4" t="s">
        <v>8</v>
      </c>
      <c r="G39" s="9">
        <f>SUM(H39:J39)</f>
        <v>221783</v>
      </c>
      <c r="H39" s="9">
        <v>0</v>
      </c>
      <c r="I39" s="9">
        <v>0</v>
      </c>
      <c r="J39" s="9">
        <v>221783</v>
      </c>
      <c r="K39" s="48"/>
      <c r="L39" s="54"/>
    </row>
    <row r="40" spans="1:12" ht="18.2" customHeight="1" x14ac:dyDescent="0.25">
      <c r="A40" s="61" t="s">
        <v>116</v>
      </c>
      <c r="B40" s="61"/>
      <c r="C40" s="61"/>
      <c r="D40" s="61"/>
      <c r="E40" s="61"/>
      <c r="F40" s="54" t="s">
        <v>102</v>
      </c>
      <c r="G40" s="58">
        <f>SUM(G43:G44)</f>
        <v>42600</v>
      </c>
      <c r="H40" s="58">
        <f>SUM(H45)</f>
        <v>38800</v>
      </c>
      <c r="I40" s="58">
        <f>SUM(I45)</f>
        <v>3800</v>
      </c>
      <c r="J40" s="58">
        <f>SUM(J45)</f>
        <v>0</v>
      </c>
      <c r="K40" s="54" t="str">
        <f>IF(H44=0,"-","")</f>
        <v/>
      </c>
      <c r="L40" s="54" t="str">
        <f>IF(H44=0,"-","")</f>
        <v/>
      </c>
    </row>
    <row r="41" spans="1:12" ht="18.2" customHeight="1" x14ac:dyDescent="0.25">
      <c r="A41" s="61"/>
      <c r="B41" s="61"/>
      <c r="C41" s="61"/>
      <c r="D41" s="61"/>
      <c r="E41" s="61"/>
      <c r="F41" s="54"/>
      <c r="G41" s="58"/>
      <c r="H41" s="58"/>
      <c r="I41" s="58"/>
      <c r="J41" s="58"/>
      <c r="K41" s="54"/>
      <c r="L41" s="54"/>
    </row>
    <row r="42" spans="1:12" ht="18.2" customHeight="1" x14ac:dyDescent="0.25">
      <c r="A42" s="61"/>
      <c r="B42" s="61"/>
      <c r="C42" s="61"/>
      <c r="D42" s="61"/>
      <c r="E42" s="61"/>
      <c r="F42" s="54"/>
      <c r="G42" s="58"/>
      <c r="H42" s="58"/>
      <c r="I42" s="58"/>
      <c r="J42" s="58"/>
      <c r="K42" s="54"/>
      <c r="L42" s="54"/>
    </row>
    <row r="43" spans="1:12" ht="18.2" customHeight="1" x14ac:dyDescent="0.25">
      <c r="A43" s="61"/>
      <c r="B43" s="61"/>
      <c r="C43" s="61"/>
      <c r="D43" s="61"/>
      <c r="E43" s="61"/>
      <c r="F43" s="4" t="s">
        <v>7</v>
      </c>
      <c r="G43" s="9">
        <f>SUM(H43:J43)</f>
        <v>2600</v>
      </c>
      <c r="H43" s="9">
        <f t="shared" ref="H43:J44" si="5">SUM(H48)</f>
        <v>0</v>
      </c>
      <c r="I43" s="9">
        <f t="shared" si="5"/>
        <v>2600</v>
      </c>
      <c r="J43" s="9">
        <f t="shared" si="5"/>
        <v>0</v>
      </c>
      <c r="K43" s="54"/>
      <c r="L43" s="54"/>
    </row>
    <row r="44" spans="1:12" ht="18.2" customHeight="1" x14ac:dyDescent="0.25">
      <c r="A44" s="61"/>
      <c r="B44" s="61"/>
      <c r="C44" s="61"/>
      <c r="D44" s="61"/>
      <c r="E44" s="61"/>
      <c r="F44" s="4" t="s">
        <v>8</v>
      </c>
      <c r="G44" s="9">
        <f>SUM(H44:J44)</f>
        <v>40000</v>
      </c>
      <c r="H44" s="9">
        <f t="shared" si="5"/>
        <v>38800</v>
      </c>
      <c r="I44" s="9">
        <f t="shared" si="5"/>
        <v>1200</v>
      </c>
      <c r="J44" s="9">
        <f t="shared" si="5"/>
        <v>0</v>
      </c>
      <c r="K44" s="54"/>
      <c r="L44" s="54"/>
    </row>
    <row r="45" spans="1:12" ht="18.2" customHeight="1" x14ac:dyDescent="0.25">
      <c r="A45" s="65" t="s">
        <v>65</v>
      </c>
      <c r="B45" s="56" t="s">
        <v>14</v>
      </c>
      <c r="C45" s="56" t="s">
        <v>15</v>
      </c>
      <c r="D45" s="57" t="s">
        <v>80</v>
      </c>
      <c r="E45" s="57" t="s">
        <v>82</v>
      </c>
      <c r="F45" s="54" t="s">
        <v>102</v>
      </c>
      <c r="G45" s="58">
        <f>SUM(G48:G49)</f>
        <v>42600</v>
      </c>
      <c r="H45" s="58">
        <f>SUM(H48:H49)</f>
        <v>38800</v>
      </c>
      <c r="I45" s="58">
        <f>SUM(I48:I49)</f>
        <v>3800</v>
      </c>
      <c r="J45" s="58">
        <f>SUM(J48:J49)</f>
        <v>0</v>
      </c>
      <c r="K45" s="48">
        <v>224277.46</v>
      </c>
      <c r="L45" s="54">
        <v>25</v>
      </c>
    </row>
    <row r="46" spans="1:12" ht="18.2" customHeight="1" x14ac:dyDescent="0.25">
      <c r="A46" s="55"/>
      <c r="B46" s="56"/>
      <c r="C46" s="56"/>
      <c r="D46" s="57"/>
      <c r="E46" s="57"/>
      <c r="F46" s="54"/>
      <c r="G46" s="58"/>
      <c r="H46" s="58"/>
      <c r="I46" s="58"/>
      <c r="J46" s="58"/>
      <c r="K46" s="48"/>
      <c r="L46" s="54"/>
    </row>
    <row r="47" spans="1:12" ht="18.2" customHeight="1" x14ac:dyDescent="0.25">
      <c r="A47" s="55"/>
      <c r="B47" s="56"/>
      <c r="C47" s="56"/>
      <c r="D47" s="57"/>
      <c r="E47" s="57"/>
      <c r="F47" s="54"/>
      <c r="G47" s="58"/>
      <c r="H47" s="58"/>
      <c r="I47" s="58"/>
      <c r="J47" s="58"/>
      <c r="K47" s="48"/>
      <c r="L47" s="54"/>
    </row>
    <row r="48" spans="1:12" ht="18.2" customHeight="1" x14ac:dyDescent="0.25">
      <c r="A48" s="55"/>
      <c r="B48" s="56"/>
      <c r="C48" s="56"/>
      <c r="D48" s="57"/>
      <c r="E48" s="57"/>
      <c r="F48" s="4" t="s">
        <v>7</v>
      </c>
      <c r="G48" s="9">
        <f>SUM(H48:J48)</f>
        <v>2600</v>
      </c>
      <c r="H48" s="9">
        <v>0</v>
      </c>
      <c r="I48" s="9">
        <v>2600</v>
      </c>
      <c r="J48" s="9">
        <v>0</v>
      </c>
      <c r="K48" s="48"/>
      <c r="L48" s="54"/>
    </row>
    <row r="49" spans="1:12" ht="18.2" customHeight="1" x14ac:dyDescent="0.25">
      <c r="A49" s="55"/>
      <c r="B49" s="56"/>
      <c r="C49" s="56"/>
      <c r="D49" s="57"/>
      <c r="E49" s="57"/>
      <c r="F49" s="4" t="s">
        <v>8</v>
      </c>
      <c r="G49" s="9">
        <f>SUM(H49:J49)</f>
        <v>40000</v>
      </c>
      <c r="H49" s="9">
        <v>38800</v>
      </c>
      <c r="I49" s="9">
        <v>1200</v>
      </c>
      <c r="J49" s="9">
        <v>0</v>
      </c>
      <c r="K49" s="48"/>
      <c r="L49" s="54"/>
    </row>
    <row r="50" spans="1:12" ht="18.2" customHeight="1" x14ac:dyDescent="0.25">
      <c r="A50" s="61" t="s">
        <v>117</v>
      </c>
      <c r="B50" s="61"/>
      <c r="C50" s="61"/>
      <c r="D50" s="61"/>
      <c r="E50" s="61"/>
      <c r="F50" s="54" t="s">
        <v>102</v>
      </c>
      <c r="G50" s="58">
        <f>SUM(G53:G54)</f>
        <v>1340036.6500000001</v>
      </c>
      <c r="H50" s="58">
        <f>SUM(H55,H60,H65,H70,H75,H80,H85,H90,H95,H100,H105,H110,H115,H120)</f>
        <v>1218688.0000000002</v>
      </c>
      <c r="I50" s="58">
        <f>SUM(I55,I60,I65,I70,I75,I80,I85,I90,I95,I100,I105,I110,I115,I120)</f>
        <v>121348.65000000001</v>
      </c>
      <c r="J50" s="58">
        <f>SUM(J55,J60,J65,J70,J75,J80,J85,J90,J95,J100,J105,J110,J115,J120)</f>
        <v>0</v>
      </c>
      <c r="K50" s="54" t="str">
        <f>IF(H54=0,"-","")</f>
        <v/>
      </c>
      <c r="L50" s="54" t="str">
        <f>IF(H54=0,"-","")</f>
        <v/>
      </c>
    </row>
    <row r="51" spans="1:12" ht="18.2" customHeight="1" x14ac:dyDescent="0.25">
      <c r="A51" s="61"/>
      <c r="B51" s="61"/>
      <c r="C51" s="61"/>
      <c r="D51" s="61"/>
      <c r="E51" s="61"/>
      <c r="F51" s="54"/>
      <c r="G51" s="58"/>
      <c r="H51" s="58"/>
      <c r="I51" s="58"/>
      <c r="J51" s="58"/>
      <c r="K51" s="54"/>
      <c r="L51" s="54"/>
    </row>
    <row r="52" spans="1:12" ht="18.2" customHeight="1" x14ac:dyDescent="0.25">
      <c r="A52" s="61"/>
      <c r="B52" s="61"/>
      <c r="C52" s="61"/>
      <c r="D52" s="61"/>
      <c r="E52" s="61"/>
      <c r="F52" s="54"/>
      <c r="G52" s="58"/>
      <c r="H52" s="58"/>
      <c r="I52" s="58"/>
      <c r="J52" s="58"/>
      <c r="K52" s="54"/>
      <c r="L52" s="54"/>
    </row>
    <row r="53" spans="1:12" ht="18.2" customHeight="1" x14ac:dyDescent="0.25">
      <c r="A53" s="61"/>
      <c r="B53" s="61"/>
      <c r="C53" s="61"/>
      <c r="D53" s="61"/>
      <c r="E53" s="61"/>
      <c r="F53" s="4" t="s">
        <v>7</v>
      </c>
      <c r="G53" s="9">
        <f>SUM(H53:J53)</f>
        <v>83656.209999999992</v>
      </c>
      <c r="H53" s="9">
        <f t="shared" ref="H53:J54" si="6">SUM(H58,H63,H68,H73,H78,H83,H88,H93,H98,H103,H108,H113,H118,H123)</f>
        <v>0</v>
      </c>
      <c r="I53" s="9">
        <f t="shared" si="6"/>
        <v>83656.209999999992</v>
      </c>
      <c r="J53" s="9">
        <f t="shared" si="6"/>
        <v>0</v>
      </c>
      <c r="K53" s="54"/>
      <c r="L53" s="54"/>
    </row>
    <row r="54" spans="1:12" ht="18.2" customHeight="1" x14ac:dyDescent="0.25">
      <c r="A54" s="61"/>
      <c r="B54" s="61"/>
      <c r="C54" s="61"/>
      <c r="D54" s="61"/>
      <c r="E54" s="61"/>
      <c r="F54" s="4" t="s">
        <v>8</v>
      </c>
      <c r="G54" s="9">
        <f>SUM(H54:J54)</f>
        <v>1256380.4400000002</v>
      </c>
      <c r="H54" s="9">
        <f t="shared" si="6"/>
        <v>1218688.0000000002</v>
      </c>
      <c r="I54" s="9">
        <f t="shared" si="6"/>
        <v>37692.44</v>
      </c>
      <c r="J54" s="9">
        <f t="shared" si="6"/>
        <v>0</v>
      </c>
      <c r="K54" s="54"/>
      <c r="L54" s="54"/>
    </row>
    <row r="55" spans="1:12" ht="18.2" customHeight="1" x14ac:dyDescent="0.25">
      <c r="A55" s="65" t="s">
        <v>65</v>
      </c>
      <c r="B55" s="56" t="s">
        <v>16</v>
      </c>
      <c r="C55" s="56" t="s">
        <v>17</v>
      </c>
      <c r="D55" s="57" t="s">
        <v>80</v>
      </c>
      <c r="E55" s="57" t="s">
        <v>82</v>
      </c>
      <c r="F55" s="54" t="s">
        <v>102</v>
      </c>
      <c r="G55" s="58">
        <f>SUM(G58:G59)</f>
        <v>266250</v>
      </c>
      <c r="H55" s="58">
        <f>SUM(H58:H59)</f>
        <v>242500</v>
      </c>
      <c r="I55" s="58">
        <f>SUM(I58:I59)</f>
        <v>23750</v>
      </c>
      <c r="J55" s="58">
        <f>SUM(J58:J59)</f>
        <v>0</v>
      </c>
      <c r="K55" s="48">
        <v>149969.07999999999</v>
      </c>
      <c r="L55" s="54">
        <v>20</v>
      </c>
    </row>
    <row r="56" spans="1:12" ht="18.2" customHeight="1" x14ac:dyDescent="0.25">
      <c r="A56" s="55"/>
      <c r="B56" s="56"/>
      <c r="C56" s="56"/>
      <c r="D56" s="57"/>
      <c r="E56" s="57"/>
      <c r="F56" s="54"/>
      <c r="G56" s="58"/>
      <c r="H56" s="58"/>
      <c r="I56" s="58"/>
      <c r="J56" s="58"/>
      <c r="K56" s="48"/>
      <c r="L56" s="54"/>
    </row>
    <row r="57" spans="1:12" ht="18.2" customHeight="1" x14ac:dyDescent="0.25">
      <c r="A57" s="55"/>
      <c r="B57" s="56"/>
      <c r="C57" s="56"/>
      <c r="D57" s="57"/>
      <c r="E57" s="57"/>
      <c r="F57" s="54"/>
      <c r="G57" s="58"/>
      <c r="H57" s="58"/>
      <c r="I57" s="58"/>
      <c r="J57" s="58"/>
      <c r="K57" s="48"/>
      <c r="L57" s="54"/>
    </row>
    <row r="58" spans="1:12" ht="18.2" customHeight="1" x14ac:dyDescent="0.25">
      <c r="A58" s="55"/>
      <c r="B58" s="56"/>
      <c r="C58" s="56"/>
      <c r="D58" s="57"/>
      <c r="E58" s="57"/>
      <c r="F58" s="4" t="s">
        <v>7</v>
      </c>
      <c r="G58" s="9">
        <f>SUM(H58:J58)</f>
        <v>16250</v>
      </c>
      <c r="H58" s="9">
        <v>0</v>
      </c>
      <c r="I58" s="9">
        <v>16250</v>
      </c>
      <c r="J58" s="9">
        <v>0</v>
      </c>
      <c r="K58" s="48"/>
      <c r="L58" s="54"/>
    </row>
    <row r="59" spans="1:12" ht="18.2" customHeight="1" x14ac:dyDescent="0.25">
      <c r="A59" s="55"/>
      <c r="B59" s="56"/>
      <c r="C59" s="56"/>
      <c r="D59" s="57"/>
      <c r="E59" s="57"/>
      <c r="F59" s="4" t="s">
        <v>8</v>
      </c>
      <c r="G59" s="9">
        <f>SUM(H59:J59)</f>
        <v>250000</v>
      </c>
      <c r="H59" s="9">
        <v>242500</v>
      </c>
      <c r="I59" s="9">
        <v>7500</v>
      </c>
      <c r="J59" s="9">
        <v>0</v>
      </c>
      <c r="K59" s="48"/>
      <c r="L59" s="54"/>
    </row>
    <row r="60" spans="1:12" ht="18.2" customHeight="1" x14ac:dyDescent="0.25">
      <c r="A60" s="65" t="s">
        <v>66</v>
      </c>
      <c r="B60" s="56" t="s">
        <v>16</v>
      </c>
      <c r="C60" s="56" t="s">
        <v>18</v>
      </c>
      <c r="D60" s="57" t="s">
        <v>80</v>
      </c>
      <c r="E60" s="57" t="s">
        <v>82</v>
      </c>
      <c r="F60" s="54" t="s">
        <v>102</v>
      </c>
      <c r="G60" s="58">
        <f>SUM(G63:G64)</f>
        <v>314175</v>
      </c>
      <c r="H60" s="58">
        <f>SUM(H63:H64)</f>
        <v>286150</v>
      </c>
      <c r="I60" s="58">
        <f>SUM(I63:I64)</f>
        <v>28025</v>
      </c>
      <c r="J60" s="58">
        <f>SUM(J63:J64)</f>
        <v>0</v>
      </c>
      <c r="K60" s="48">
        <v>88509.119999999995</v>
      </c>
      <c r="L60" s="54">
        <v>10</v>
      </c>
    </row>
    <row r="61" spans="1:12" ht="18.2" customHeight="1" x14ac:dyDescent="0.25">
      <c r="A61" s="55"/>
      <c r="B61" s="56"/>
      <c r="C61" s="56"/>
      <c r="D61" s="57"/>
      <c r="E61" s="57"/>
      <c r="F61" s="54"/>
      <c r="G61" s="58"/>
      <c r="H61" s="58"/>
      <c r="I61" s="58"/>
      <c r="J61" s="58"/>
      <c r="K61" s="48"/>
      <c r="L61" s="54"/>
    </row>
    <row r="62" spans="1:12" ht="18.2" customHeight="1" x14ac:dyDescent="0.25">
      <c r="A62" s="55"/>
      <c r="B62" s="56"/>
      <c r="C62" s="56"/>
      <c r="D62" s="57"/>
      <c r="E62" s="57"/>
      <c r="F62" s="54"/>
      <c r="G62" s="58"/>
      <c r="H62" s="58"/>
      <c r="I62" s="58"/>
      <c r="J62" s="58"/>
      <c r="K62" s="48"/>
      <c r="L62" s="54"/>
    </row>
    <row r="63" spans="1:12" ht="18.2" customHeight="1" x14ac:dyDescent="0.25">
      <c r="A63" s="55"/>
      <c r="B63" s="56"/>
      <c r="C63" s="56"/>
      <c r="D63" s="57"/>
      <c r="E63" s="57"/>
      <c r="F63" s="4" t="s">
        <v>7</v>
      </c>
      <c r="G63" s="9">
        <f>SUM(H63:J63)</f>
        <v>19175</v>
      </c>
      <c r="H63" s="9">
        <v>0</v>
      </c>
      <c r="I63" s="9">
        <v>19175</v>
      </c>
      <c r="J63" s="9">
        <v>0</v>
      </c>
      <c r="K63" s="48"/>
      <c r="L63" s="54"/>
    </row>
    <row r="64" spans="1:12" ht="18.2" customHeight="1" x14ac:dyDescent="0.25">
      <c r="A64" s="55"/>
      <c r="B64" s="56"/>
      <c r="C64" s="56"/>
      <c r="D64" s="57"/>
      <c r="E64" s="57"/>
      <c r="F64" s="4" t="s">
        <v>8</v>
      </c>
      <c r="G64" s="9">
        <f>SUM(H64:J64)</f>
        <v>295000</v>
      </c>
      <c r="H64" s="9">
        <v>286150</v>
      </c>
      <c r="I64" s="9">
        <v>8850</v>
      </c>
      <c r="J64" s="9">
        <v>0</v>
      </c>
      <c r="K64" s="48"/>
      <c r="L64" s="54"/>
    </row>
    <row r="65" spans="1:12" ht="18.2" customHeight="1" x14ac:dyDescent="0.25">
      <c r="A65" s="65" t="s">
        <v>68</v>
      </c>
      <c r="B65" s="56" t="s">
        <v>16</v>
      </c>
      <c r="C65" s="56" t="s">
        <v>19</v>
      </c>
      <c r="D65" s="57" t="s">
        <v>80</v>
      </c>
      <c r="E65" s="57" t="s">
        <v>82</v>
      </c>
      <c r="F65" s="54" t="s">
        <v>102</v>
      </c>
      <c r="G65" s="58">
        <f>SUM(G68:G69)</f>
        <v>316500</v>
      </c>
      <c r="H65" s="58">
        <f>SUM(H68:H69)</f>
        <v>288282.90000000002</v>
      </c>
      <c r="I65" s="58">
        <f>SUM(I68:I69)</f>
        <v>28217.1</v>
      </c>
      <c r="J65" s="58">
        <f>SUM(J68:J69)</f>
        <v>0</v>
      </c>
      <c r="K65" s="48">
        <v>133774.48000000001</v>
      </c>
      <c r="L65" s="54">
        <v>19</v>
      </c>
    </row>
    <row r="66" spans="1:12" ht="18.2" customHeight="1" x14ac:dyDescent="0.25">
      <c r="A66" s="55"/>
      <c r="B66" s="56"/>
      <c r="C66" s="56"/>
      <c r="D66" s="57"/>
      <c r="E66" s="57"/>
      <c r="F66" s="54"/>
      <c r="G66" s="58"/>
      <c r="H66" s="58"/>
      <c r="I66" s="58"/>
      <c r="J66" s="58"/>
      <c r="K66" s="48"/>
      <c r="L66" s="54"/>
    </row>
    <row r="67" spans="1:12" ht="18.2" customHeight="1" x14ac:dyDescent="0.25">
      <c r="A67" s="55"/>
      <c r="B67" s="56"/>
      <c r="C67" s="56"/>
      <c r="D67" s="57"/>
      <c r="E67" s="57"/>
      <c r="F67" s="54"/>
      <c r="G67" s="58"/>
      <c r="H67" s="58"/>
      <c r="I67" s="58"/>
      <c r="J67" s="58"/>
      <c r="K67" s="48"/>
      <c r="L67" s="54"/>
    </row>
    <row r="68" spans="1:12" ht="18.2" customHeight="1" x14ac:dyDescent="0.25">
      <c r="A68" s="55"/>
      <c r="B68" s="56"/>
      <c r="C68" s="56"/>
      <c r="D68" s="57"/>
      <c r="E68" s="57"/>
      <c r="F68" s="4" t="s">
        <v>7</v>
      </c>
      <c r="G68" s="9">
        <f>SUM(H68:J68)</f>
        <v>19300</v>
      </c>
      <c r="H68" s="9">
        <v>0</v>
      </c>
      <c r="I68" s="9">
        <v>19300</v>
      </c>
      <c r="J68" s="9">
        <v>0</v>
      </c>
      <c r="K68" s="48"/>
      <c r="L68" s="54"/>
    </row>
    <row r="69" spans="1:12" ht="18.2" customHeight="1" x14ac:dyDescent="0.25">
      <c r="A69" s="55"/>
      <c r="B69" s="56"/>
      <c r="C69" s="56"/>
      <c r="D69" s="57"/>
      <c r="E69" s="57"/>
      <c r="F69" s="4" t="s">
        <v>8</v>
      </c>
      <c r="G69" s="9">
        <f>SUM(H69:J69)</f>
        <v>297200</v>
      </c>
      <c r="H69" s="9">
        <v>288282.90000000002</v>
      </c>
      <c r="I69" s="9">
        <v>8917.1</v>
      </c>
      <c r="J69" s="9">
        <v>0</v>
      </c>
      <c r="K69" s="48"/>
      <c r="L69" s="54"/>
    </row>
    <row r="70" spans="1:12" ht="18.2" customHeight="1" x14ac:dyDescent="0.25">
      <c r="A70" s="65" t="s">
        <v>67</v>
      </c>
      <c r="B70" s="56" t="s">
        <v>16</v>
      </c>
      <c r="C70" s="56" t="s">
        <v>84</v>
      </c>
      <c r="D70" s="57" t="s">
        <v>80</v>
      </c>
      <c r="E70" s="57" t="s">
        <v>81</v>
      </c>
      <c r="F70" s="54" t="s">
        <v>102</v>
      </c>
      <c r="G70" s="58">
        <f>SUM(G73:G74)</f>
        <v>47925</v>
      </c>
      <c r="H70" s="58">
        <f>SUM(H73:H74)</f>
        <v>43650</v>
      </c>
      <c r="I70" s="58">
        <f>SUM(I73:I74)</f>
        <v>4275</v>
      </c>
      <c r="J70" s="58">
        <f>SUM(J73:J74)</f>
        <v>0</v>
      </c>
      <c r="K70" s="48">
        <v>92872.34</v>
      </c>
      <c r="L70" s="54">
        <v>13</v>
      </c>
    </row>
    <row r="71" spans="1:12" ht="18.2" customHeight="1" x14ac:dyDescent="0.25">
      <c r="A71" s="55"/>
      <c r="B71" s="56"/>
      <c r="C71" s="56"/>
      <c r="D71" s="57"/>
      <c r="E71" s="57"/>
      <c r="F71" s="54"/>
      <c r="G71" s="58"/>
      <c r="H71" s="58"/>
      <c r="I71" s="58"/>
      <c r="J71" s="58"/>
      <c r="K71" s="48"/>
      <c r="L71" s="54"/>
    </row>
    <row r="72" spans="1:12" ht="18.2" customHeight="1" x14ac:dyDescent="0.25">
      <c r="A72" s="55"/>
      <c r="B72" s="56"/>
      <c r="C72" s="56"/>
      <c r="D72" s="57"/>
      <c r="E72" s="57"/>
      <c r="F72" s="54"/>
      <c r="G72" s="58"/>
      <c r="H72" s="58"/>
      <c r="I72" s="58"/>
      <c r="J72" s="58"/>
      <c r="K72" s="48"/>
      <c r="L72" s="54"/>
    </row>
    <row r="73" spans="1:12" ht="18.2" customHeight="1" x14ac:dyDescent="0.25">
      <c r="A73" s="55"/>
      <c r="B73" s="56"/>
      <c r="C73" s="56"/>
      <c r="D73" s="57"/>
      <c r="E73" s="57"/>
      <c r="F73" s="4" t="s">
        <v>7</v>
      </c>
      <c r="G73" s="9">
        <f>SUM(H73:J73)</f>
        <v>2925</v>
      </c>
      <c r="H73" s="9">
        <v>0</v>
      </c>
      <c r="I73" s="9">
        <v>2925</v>
      </c>
      <c r="J73" s="9">
        <v>0</v>
      </c>
      <c r="K73" s="48"/>
      <c r="L73" s="54"/>
    </row>
    <row r="74" spans="1:12" ht="18.2" customHeight="1" x14ac:dyDescent="0.25">
      <c r="A74" s="55"/>
      <c r="B74" s="56"/>
      <c r="C74" s="56"/>
      <c r="D74" s="57"/>
      <c r="E74" s="57"/>
      <c r="F74" s="4" t="s">
        <v>8</v>
      </c>
      <c r="G74" s="9">
        <f>SUM(H74:J74)</f>
        <v>45000</v>
      </c>
      <c r="H74" s="9">
        <v>43650</v>
      </c>
      <c r="I74" s="9">
        <v>1350</v>
      </c>
      <c r="J74" s="9">
        <v>0</v>
      </c>
      <c r="K74" s="48"/>
      <c r="L74" s="54"/>
    </row>
    <row r="75" spans="1:12" ht="18.2" customHeight="1" x14ac:dyDescent="0.25">
      <c r="A75" s="65" t="s">
        <v>69</v>
      </c>
      <c r="B75" s="56" t="s">
        <v>16</v>
      </c>
      <c r="C75" s="56" t="s">
        <v>85</v>
      </c>
      <c r="D75" s="57" t="s">
        <v>80</v>
      </c>
      <c r="E75" s="57" t="s">
        <v>81</v>
      </c>
      <c r="F75" s="54" t="s">
        <v>102</v>
      </c>
      <c r="G75" s="58">
        <f>SUM(G78:G79)</f>
        <v>17651.769999999997</v>
      </c>
      <c r="H75" s="58">
        <f>SUM(H78:H79)</f>
        <v>14776.8</v>
      </c>
      <c r="I75" s="58">
        <f>SUM(I78:I79)</f>
        <v>2874.97</v>
      </c>
      <c r="J75" s="58">
        <f>SUM(J78:J79)</f>
        <v>0</v>
      </c>
      <c r="K75" s="48">
        <v>45890.68</v>
      </c>
      <c r="L75" s="54">
        <v>3</v>
      </c>
    </row>
    <row r="76" spans="1:12" ht="18.2" customHeight="1" x14ac:dyDescent="0.25">
      <c r="A76" s="55"/>
      <c r="B76" s="56"/>
      <c r="C76" s="56"/>
      <c r="D76" s="57"/>
      <c r="E76" s="57"/>
      <c r="F76" s="54"/>
      <c r="G76" s="58"/>
      <c r="H76" s="58"/>
      <c r="I76" s="58"/>
      <c r="J76" s="58"/>
      <c r="K76" s="48"/>
      <c r="L76" s="54"/>
    </row>
    <row r="77" spans="1:12" ht="18.2" customHeight="1" x14ac:dyDescent="0.25">
      <c r="A77" s="55"/>
      <c r="B77" s="56"/>
      <c r="C77" s="56"/>
      <c r="D77" s="57"/>
      <c r="E77" s="57"/>
      <c r="F77" s="54"/>
      <c r="G77" s="58"/>
      <c r="H77" s="58"/>
      <c r="I77" s="58"/>
      <c r="J77" s="58"/>
      <c r="K77" s="48"/>
      <c r="L77" s="54"/>
    </row>
    <row r="78" spans="1:12" ht="18.2" customHeight="1" x14ac:dyDescent="0.25">
      <c r="A78" s="55"/>
      <c r="B78" s="56"/>
      <c r="C78" s="56"/>
      <c r="D78" s="57"/>
      <c r="E78" s="57"/>
      <c r="F78" s="4" t="s">
        <v>7</v>
      </c>
      <c r="G78" s="9">
        <f>SUM(H78:J78)</f>
        <v>2417.9899999999998</v>
      </c>
      <c r="H78" s="9">
        <v>0</v>
      </c>
      <c r="I78" s="9">
        <v>2417.9899999999998</v>
      </c>
      <c r="J78" s="9">
        <v>0</v>
      </c>
      <c r="K78" s="48"/>
      <c r="L78" s="54"/>
    </row>
    <row r="79" spans="1:12" ht="18.2" customHeight="1" x14ac:dyDescent="0.25">
      <c r="A79" s="55"/>
      <c r="B79" s="56"/>
      <c r="C79" s="56"/>
      <c r="D79" s="57"/>
      <c r="E79" s="57"/>
      <c r="F79" s="4" t="s">
        <v>8</v>
      </c>
      <c r="G79" s="9">
        <f>SUM(H79:J79)</f>
        <v>15233.779999999999</v>
      </c>
      <c r="H79" s="9">
        <v>14776.8</v>
      </c>
      <c r="I79" s="9">
        <v>456.98</v>
      </c>
      <c r="J79" s="9">
        <v>0</v>
      </c>
      <c r="K79" s="48"/>
      <c r="L79" s="54"/>
    </row>
    <row r="80" spans="1:12" ht="18.2" customHeight="1" x14ac:dyDescent="0.25">
      <c r="A80" s="65" t="s">
        <v>78</v>
      </c>
      <c r="B80" s="56" t="s">
        <v>16</v>
      </c>
      <c r="C80" s="56" t="s">
        <v>86</v>
      </c>
      <c r="D80" s="57" t="s">
        <v>80</v>
      </c>
      <c r="E80" s="57" t="s">
        <v>81</v>
      </c>
      <c r="F80" s="54" t="s">
        <v>102</v>
      </c>
      <c r="G80" s="58">
        <f>SUM(G83:G84)</f>
        <v>42600</v>
      </c>
      <c r="H80" s="58">
        <f>SUM(H83:H84)</f>
        <v>38800</v>
      </c>
      <c r="I80" s="58">
        <f>SUM(I83:I84)</f>
        <v>3800</v>
      </c>
      <c r="J80" s="58">
        <f>SUM(J83:J84)</f>
        <v>0</v>
      </c>
      <c r="K80" s="48">
        <v>101837.27</v>
      </c>
      <c r="L80" s="54">
        <v>14</v>
      </c>
    </row>
    <row r="81" spans="1:12" ht="18.2" customHeight="1" x14ac:dyDescent="0.25">
      <c r="A81" s="55"/>
      <c r="B81" s="56"/>
      <c r="C81" s="56"/>
      <c r="D81" s="57"/>
      <c r="E81" s="57"/>
      <c r="F81" s="54"/>
      <c r="G81" s="58"/>
      <c r="H81" s="58"/>
      <c r="I81" s="58"/>
      <c r="J81" s="58"/>
      <c r="K81" s="48"/>
      <c r="L81" s="54"/>
    </row>
    <row r="82" spans="1:12" ht="18.2" customHeight="1" x14ac:dyDescent="0.25">
      <c r="A82" s="55"/>
      <c r="B82" s="56"/>
      <c r="C82" s="56"/>
      <c r="D82" s="57"/>
      <c r="E82" s="57"/>
      <c r="F82" s="54"/>
      <c r="G82" s="58"/>
      <c r="H82" s="58"/>
      <c r="I82" s="58"/>
      <c r="J82" s="58"/>
      <c r="K82" s="48"/>
      <c r="L82" s="54"/>
    </row>
    <row r="83" spans="1:12" ht="18.2" customHeight="1" x14ac:dyDescent="0.25">
      <c r="A83" s="55"/>
      <c r="B83" s="56"/>
      <c r="C83" s="56"/>
      <c r="D83" s="57"/>
      <c r="E83" s="57"/>
      <c r="F83" s="4" t="s">
        <v>7</v>
      </c>
      <c r="G83" s="9">
        <f>SUM(H83:J83)</f>
        <v>2600</v>
      </c>
      <c r="H83" s="9">
        <v>0</v>
      </c>
      <c r="I83" s="9">
        <v>2600</v>
      </c>
      <c r="J83" s="9">
        <v>0</v>
      </c>
      <c r="K83" s="48"/>
      <c r="L83" s="54"/>
    </row>
    <row r="84" spans="1:12" ht="18.2" customHeight="1" x14ac:dyDescent="0.25">
      <c r="A84" s="55"/>
      <c r="B84" s="56"/>
      <c r="C84" s="56"/>
      <c r="D84" s="57"/>
      <c r="E84" s="57"/>
      <c r="F84" s="4" t="s">
        <v>8</v>
      </c>
      <c r="G84" s="9">
        <f>SUM(H84:J84)</f>
        <v>40000</v>
      </c>
      <c r="H84" s="9">
        <v>38800</v>
      </c>
      <c r="I84" s="9">
        <v>1200</v>
      </c>
      <c r="J84" s="9">
        <v>0</v>
      </c>
      <c r="K84" s="48"/>
      <c r="L84" s="54"/>
    </row>
    <row r="85" spans="1:12" ht="18.2" customHeight="1" x14ac:dyDescent="0.25">
      <c r="A85" s="65" t="s">
        <v>77</v>
      </c>
      <c r="B85" s="56" t="s">
        <v>16</v>
      </c>
      <c r="C85" s="56" t="s">
        <v>87</v>
      </c>
      <c r="D85" s="57" t="s">
        <v>80</v>
      </c>
      <c r="E85" s="57" t="s">
        <v>81</v>
      </c>
      <c r="F85" s="54" t="s">
        <v>102</v>
      </c>
      <c r="G85" s="58">
        <f>SUM(G88:G89)</f>
        <v>42600</v>
      </c>
      <c r="H85" s="58">
        <f>SUM(H88:H89)</f>
        <v>38800</v>
      </c>
      <c r="I85" s="58">
        <f>SUM(I88:I89)</f>
        <v>3800</v>
      </c>
      <c r="J85" s="58">
        <f>SUM(J88:J89)</f>
        <v>0</v>
      </c>
      <c r="K85" s="48">
        <v>82553.19</v>
      </c>
      <c r="L85" s="54">
        <v>9</v>
      </c>
    </row>
    <row r="86" spans="1:12" ht="18.2" customHeight="1" x14ac:dyDescent="0.25">
      <c r="A86" s="55"/>
      <c r="B86" s="56"/>
      <c r="C86" s="56"/>
      <c r="D86" s="57"/>
      <c r="E86" s="57"/>
      <c r="F86" s="54"/>
      <c r="G86" s="58"/>
      <c r="H86" s="58"/>
      <c r="I86" s="58"/>
      <c r="J86" s="58"/>
      <c r="K86" s="48"/>
      <c r="L86" s="54"/>
    </row>
    <row r="87" spans="1:12" ht="18.2" customHeight="1" x14ac:dyDescent="0.25">
      <c r="A87" s="55"/>
      <c r="B87" s="56"/>
      <c r="C87" s="56"/>
      <c r="D87" s="57"/>
      <c r="E87" s="57"/>
      <c r="F87" s="54"/>
      <c r="G87" s="58"/>
      <c r="H87" s="58"/>
      <c r="I87" s="58"/>
      <c r="J87" s="58"/>
      <c r="K87" s="48"/>
      <c r="L87" s="54"/>
    </row>
    <row r="88" spans="1:12" ht="18.2" customHeight="1" x14ac:dyDescent="0.25">
      <c r="A88" s="55"/>
      <c r="B88" s="56"/>
      <c r="C88" s="56"/>
      <c r="D88" s="57"/>
      <c r="E88" s="57"/>
      <c r="F88" s="4" t="s">
        <v>7</v>
      </c>
      <c r="G88" s="9">
        <f>SUM(H88:J88)</f>
        <v>2600</v>
      </c>
      <c r="H88" s="9">
        <v>0</v>
      </c>
      <c r="I88" s="9">
        <v>2600</v>
      </c>
      <c r="J88" s="9">
        <v>0</v>
      </c>
      <c r="K88" s="48"/>
      <c r="L88" s="54"/>
    </row>
    <row r="89" spans="1:12" ht="18.2" customHeight="1" x14ac:dyDescent="0.25">
      <c r="A89" s="55"/>
      <c r="B89" s="56"/>
      <c r="C89" s="56"/>
      <c r="D89" s="57"/>
      <c r="E89" s="57"/>
      <c r="F89" s="4" t="s">
        <v>8</v>
      </c>
      <c r="G89" s="9">
        <f>SUM(H89:J89)</f>
        <v>40000</v>
      </c>
      <c r="H89" s="9">
        <v>38800</v>
      </c>
      <c r="I89" s="9">
        <v>1200</v>
      </c>
      <c r="J89" s="9">
        <v>0</v>
      </c>
      <c r="K89" s="48"/>
      <c r="L89" s="54"/>
    </row>
    <row r="90" spans="1:12" ht="18.2" customHeight="1" x14ac:dyDescent="0.25">
      <c r="A90" s="65" t="s">
        <v>76</v>
      </c>
      <c r="B90" s="56" t="s">
        <v>16</v>
      </c>
      <c r="C90" s="56" t="s">
        <v>88</v>
      </c>
      <c r="D90" s="57" t="s">
        <v>80</v>
      </c>
      <c r="E90" s="57" t="s">
        <v>81</v>
      </c>
      <c r="F90" s="54" t="s">
        <v>102</v>
      </c>
      <c r="G90" s="58">
        <f>SUM(G93:G94)</f>
        <v>42600</v>
      </c>
      <c r="H90" s="58">
        <f>SUM(H93:H94)</f>
        <v>38800</v>
      </c>
      <c r="I90" s="58">
        <f>SUM(I93:I94)</f>
        <v>3800</v>
      </c>
      <c r="J90" s="58">
        <f>SUM(J93:J94)</f>
        <v>0</v>
      </c>
      <c r="K90" s="48">
        <v>120496.89</v>
      </c>
      <c r="L90" s="54">
        <v>15</v>
      </c>
    </row>
    <row r="91" spans="1:12" ht="18.2" customHeight="1" x14ac:dyDescent="0.25">
      <c r="A91" s="55"/>
      <c r="B91" s="56"/>
      <c r="C91" s="56"/>
      <c r="D91" s="57"/>
      <c r="E91" s="57"/>
      <c r="F91" s="54"/>
      <c r="G91" s="58"/>
      <c r="H91" s="58"/>
      <c r="I91" s="58"/>
      <c r="J91" s="58"/>
      <c r="K91" s="48"/>
      <c r="L91" s="54"/>
    </row>
    <row r="92" spans="1:12" ht="18.2" customHeight="1" x14ac:dyDescent="0.25">
      <c r="A92" s="55"/>
      <c r="B92" s="56"/>
      <c r="C92" s="56"/>
      <c r="D92" s="57"/>
      <c r="E92" s="57"/>
      <c r="F92" s="54"/>
      <c r="G92" s="58"/>
      <c r="H92" s="58"/>
      <c r="I92" s="58"/>
      <c r="J92" s="58"/>
      <c r="K92" s="48"/>
      <c r="L92" s="54"/>
    </row>
    <row r="93" spans="1:12" ht="18.2" customHeight="1" x14ac:dyDescent="0.25">
      <c r="A93" s="55"/>
      <c r="B93" s="56"/>
      <c r="C93" s="56"/>
      <c r="D93" s="57"/>
      <c r="E93" s="57"/>
      <c r="F93" s="4" t="s">
        <v>7</v>
      </c>
      <c r="G93" s="9">
        <f>SUM(H93:J93)</f>
        <v>2600</v>
      </c>
      <c r="H93" s="9">
        <v>0</v>
      </c>
      <c r="I93" s="9">
        <v>2600</v>
      </c>
      <c r="J93" s="9">
        <v>0</v>
      </c>
      <c r="K93" s="48"/>
      <c r="L93" s="54"/>
    </row>
    <row r="94" spans="1:12" ht="18.2" customHeight="1" x14ac:dyDescent="0.25">
      <c r="A94" s="55"/>
      <c r="B94" s="56"/>
      <c r="C94" s="56"/>
      <c r="D94" s="57"/>
      <c r="E94" s="57"/>
      <c r="F94" s="4" t="s">
        <v>8</v>
      </c>
      <c r="G94" s="9">
        <f>SUM(H94:J94)</f>
        <v>40000</v>
      </c>
      <c r="H94" s="9">
        <v>38800</v>
      </c>
      <c r="I94" s="9">
        <v>1200</v>
      </c>
      <c r="J94" s="9">
        <v>0</v>
      </c>
      <c r="K94" s="48"/>
      <c r="L94" s="54"/>
    </row>
    <row r="95" spans="1:12" ht="18.2" customHeight="1" x14ac:dyDescent="0.25">
      <c r="A95" s="65" t="s">
        <v>75</v>
      </c>
      <c r="B95" s="56" t="s">
        <v>16</v>
      </c>
      <c r="C95" s="56" t="s">
        <v>89</v>
      </c>
      <c r="D95" s="57" t="s">
        <v>80</v>
      </c>
      <c r="E95" s="57" t="s">
        <v>81</v>
      </c>
      <c r="F95" s="54" t="s">
        <v>102</v>
      </c>
      <c r="G95" s="58">
        <f>SUM(G98:G99)</f>
        <v>47925</v>
      </c>
      <c r="H95" s="58">
        <f>SUM(H98:H99)</f>
        <v>43650</v>
      </c>
      <c r="I95" s="58">
        <f>SUM(I98:I99)</f>
        <v>4275</v>
      </c>
      <c r="J95" s="58">
        <f>SUM(J98:J99)</f>
        <v>0</v>
      </c>
      <c r="K95" s="48">
        <v>163483.15</v>
      </c>
      <c r="L95" s="54">
        <v>21</v>
      </c>
    </row>
    <row r="96" spans="1:12" ht="18.2" customHeight="1" x14ac:dyDescent="0.25">
      <c r="A96" s="55"/>
      <c r="B96" s="56"/>
      <c r="C96" s="56"/>
      <c r="D96" s="57"/>
      <c r="E96" s="57"/>
      <c r="F96" s="54"/>
      <c r="G96" s="58"/>
      <c r="H96" s="58"/>
      <c r="I96" s="58"/>
      <c r="J96" s="58"/>
      <c r="K96" s="48"/>
      <c r="L96" s="54"/>
    </row>
    <row r="97" spans="1:12" ht="18.2" customHeight="1" x14ac:dyDescent="0.25">
      <c r="A97" s="55"/>
      <c r="B97" s="56"/>
      <c r="C97" s="56"/>
      <c r="D97" s="57"/>
      <c r="E97" s="57"/>
      <c r="F97" s="54"/>
      <c r="G97" s="58"/>
      <c r="H97" s="58"/>
      <c r="I97" s="58"/>
      <c r="J97" s="58"/>
      <c r="K97" s="48"/>
      <c r="L97" s="54"/>
    </row>
    <row r="98" spans="1:12" ht="18.2" customHeight="1" x14ac:dyDescent="0.25">
      <c r="A98" s="55"/>
      <c r="B98" s="56"/>
      <c r="C98" s="56"/>
      <c r="D98" s="57"/>
      <c r="E98" s="57"/>
      <c r="F98" s="4" t="s">
        <v>7</v>
      </c>
      <c r="G98" s="9">
        <f>SUM(H98:J98)</f>
        <v>2925</v>
      </c>
      <c r="H98" s="9">
        <v>0</v>
      </c>
      <c r="I98" s="9">
        <v>2925</v>
      </c>
      <c r="J98" s="9">
        <v>0</v>
      </c>
      <c r="K98" s="48"/>
      <c r="L98" s="54"/>
    </row>
    <row r="99" spans="1:12" ht="18.2" customHeight="1" x14ac:dyDescent="0.25">
      <c r="A99" s="55"/>
      <c r="B99" s="56"/>
      <c r="C99" s="56"/>
      <c r="D99" s="57"/>
      <c r="E99" s="57"/>
      <c r="F99" s="4" t="s">
        <v>8</v>
      </c>
      <c r="G99" s="9">
        <f>SUM(H99:J99)</f>
        <v>45000</v>
      </c>
      <c r="H99" s="9">
        <v>43650</v>
      </c>
      <c r="I99" s="9">
        <v>1350</v>
      </c>
      <c r="J99" s="9">
        <v>0</v>
      </c>
      <c r="K99" s="48"/>
      <c r="L99" s="54"/>
    </row>
    <row r="100" spans="1:12" ht="18.2" customHeight="1" x14ac:dyDescent="0.25">
      <c r="A100" s="65" t="s">
        <v>74</v>
      </c>
      <c r="B100" s="56" t="s">
        <v>16</v>
      </c>
      <c r="C100" s="56" t="s">
        <v>90</v>
      </c>
      <c r="D100" s="57" t="s">
        <v>80</v>
      </c>
      <c r="E100" s="57" t="s">
        <v>81</v>
      </c>
      <c r="F100" s="54" t="s">
        <v>102</v>
      </c>
      <c r="G100" s="58">
        <f>SUM(G103:G104)</f>
        <v>47925</v>
      </c>
      <c r="H100" s="58">
        <f>SUM(H103:H104)</f>
        <v>43650</v>
      </c>
      <c r="I100" s="58">
        <f>SUM(I103:I104)</f>
        <v>4275</v>
      </c>
      <c r="J100" s="58">
        <f>SUM(J103:J104)</f>
        <v>0</v>
      </c>
      <c r="K100" s="48">
        <v>241160.22</v>
      </c>
      <c r="L100" s="54">
        <v>26</v>
      </c>
    </row>
    <row r="101" spans="1:12" ht="18.2" customHeight="1" x14ac:dyDescent="0.25">
      <c r="A101" s="55"/>
      <c r="B101" s="56"/>
      <c r="C101" s="56"/>
      <c r="D101" s="57"/>
      <c r="E101" s="57"/>
      <c r="F101" s="54"/>
      <c r="G101" s="58"/>
      <c r="H101" s="58"/>
      <c r="I101" s="58"/>
      <c r="J101" s="58"/>
      <c r="K101" s="48"/>
      <c r="L101" s="54"/>
    </row>
    <row r="102" spans="1:12" ht="18.2" customHeight="1" x14ac:dyDescent="0.25">
      <c r="A102" s="55"/>
      <c r="B102" s="56"/>
      <c r="C102" s="56"/>
      <c r="D102" s="57"/>
      <c r="E102" s="57"/>
      <c r="F102" s="54"/>
      <c r="G102" s="58"/>
      <c r="H102" s="58"/>
      <c r="I102" s="58"/>
      <c r="J102" s="58"/>
      <c r="K102" s="48"/>
      <c r="L102" s="54"/>
    </row>
    <row r="103" spans="1:12" ht="18.2" customHeight="1" x14ac:dyDescent="0.25">
      <c r="A103" s="55"/>
      <c r="B103" s="56"/>
      <c r="C103" s="56"/>
      <c r="D103" s="57"/>
      <c r="E103" s="57"/>
      <c r="F103" s="4" t="s">
        <v>7</v>
      </c>
      <c r="G103" s="9">
        <f>SUM(H103:J103)</f>
        <v>2925</v>
      </c>
      <c r="H103" s="9">
        <v>0</v>
      </c>
      <c r="I103" s="9">
        <v>2925</v>
      </c>
      <c r="J103" s="9">
        <v>0</v>
      </c>
      <c r="K103" s="48"/>
      <c r="L103" s="54"/>
    </row>
    <row r="104" spans="1:12" ht="18.2" customHeight="1" x14ac:dyDescent="0.25">
      <c r="A104" s="55"/>
      <c r="B104" s="56"/>
      <c r="C104" s="56"/>
      <c r="D104" s="57"/>
      <c r="E104" s="57"/>
      <c r="F104" s="4" t="s">
        <v>8</v>
      </c>
      <c r="G104" s="9">
        <f>SUM(H104:J104)</f>
        <v>45000</v>
      </c>
      <c r="H104" s="9">
        <v>43650</v>
      </c>
      <c r="I104" s="9">
        <v>1350</v>
      </c>
      <c r="J104" s="9">
        <v>0</v>
      </c>
      <c r="K104" s="48"/>
      <c r="L104" s="54"/>
    </row>
    <row r="105" spans="1:12" ht="18.2" customHeight="1" x14ac:dyDescent="0.25">
      <c r="A105" s="65" t="s">
        <v>73</v>
      </c>
      <c r="B105" s="56" t="s">
        <v>16</v>
      </c>
      <c r="C105" s="56" t="s">
        <v>91</v>
      </c>
      <c r="D105" s="57" t="s">
        <v>80</v>
      </c>
      <c r="E105" s="57" t="s">
        <v>81</v>
      </c>
      <c r="F105" s="54" t="s">
        <v>102</v>
      </c>
      <c r="G105" s="58">
        <f>SUM(G108:G109)</f>
        <v>10059.879999999999</v>
      </c>
      <c r="H105" s="58">
        <f>SUM(H108:H109)</f>
        <v>8678.2999999999993</v>
      </c>
      <c r="I105" s="58">
        <f>SUM(I108:I109)</f>
        <v>1381.58</v>
      </c>
      <c r="J105" s="58">
        <f>SUM(J108:J109)</f>
        <v>0</v>
      </c>
      <c r="K105" s="48">
        <v>71721.490000000005</v>
      </c>
      <c r="L105" s="54">
        <v>7</v>
      </c>
    </row>
    <row r="106" spans="1:12" ht="18.2" customHeight="1" x14ac:dyDescent="0.25">
      <c r="A106" s="55"/>
      <c r="B106" s="56"/>
      <c r="C106" s="56"/>
      <c r="D106" s="57"/>
      <c r="E106" s="57"/>
      <c r="F106" s="54"/>
      <c r="G106" s="58"/>
      <c r="H106" s="58"/>
      <c r="I106" s="58"/>
      <c r="J106" s="58"/>
      <c r="K106" s="48"/>
      <c r="L106" s="54"/>
    </row>
    <row r="107" spans="1:12" ht="18.2" customHeight="1" x14ac:dyDescent="0.25">
      <c r="A107" s="55"/>
      <c r="B107" s="56"/>
      <c r="C107" s="56"/>
      <c r="D107" s="57"/>
      <c r="E107" s="57"/>
      <c r="F107" s="54"/>
      <c r="G107" s="58"/>
      <c r="H107" s="58"/>
      <c r="I107" s="58"/>
      <c r="J107" s="58"/>
      <c r="K107" s="48"/>
      <c r="L107" s="54"/>
    </row>
    <row r="108" spans="1:12" ht="18.2" customHeight="1" x14ac:dyDescent="0.25">
      <c r="A108" s="55"/>
      <c r="B108" s="56"/>
      <c r="C108" s="56"/>
      <c r="D108" s="57"/>
      <c r="E108" s="57"/>
      <c r="F108" s="4" t="s">
        <v>7</v>
      </c>
      <c r="G108" s="9">
        <f>SUM(H108:J108)</f>
        <v>1113.22</v>
      </c>
      <c r="H108" s="9">
        <v>0</v>
      </c>
      <c r="I108" s="9">
        <v>1113.22</v>
      </c>
      <c r="J108" s="9">
        <v>0</v>
      </c>
      <c r="K108" s="48"/>
      <c r="L108" s="54"/>
    </row>
    <row r="109" spans="1:12" ht="18.2" customHeight="1" x14ac:dyDescent="0.25">
      <c r="A109" s="55"/>
      <c r="B109" s="56"/>
      <c r="C109" s="56"/>
      <c r="D109" s="57"/>
      <c r="E109" s="57"/>
      <c r="F109" s="4" t="s">
        <v>8</v>
      </c>
      <c r="G109" s="9">
        <f>SUM(H109:J109)</f>
        <v>8946.66</v>
      </c>
      <c r="H109" s="9">
        <v>8678.2999999999993</v>
      </c>
      <c r="I109" s="9">
        <v>268.36</v>
      </c>
      <c r="J109" s="9">
        <v>0</v>
      </c>
      <c r="K109" s="48"/>
      <c r="L109" s="54"/>
    </row>
    <row r="110" spans="1:12" ht="18.2" customHeight="1" x14ac:dyDescent="0.25">
      <c r="A110" s="65" t="s">
        <v>72</v>
      </c>
      <c r="B110" s="56" t="s">
        <v>16</v>
      </c>
      <c r="C110" s="56" t="s">
        <v>94</v>
      </c>
      <c r="D110" s="57" t="s">
        <v>80</v>
      </c>
      <c r="E110" s="57" t="s">
        <v>81</v>
      </c>
      <c r="F110" s="54" t="s">
        <v>102</v>
      </c>
      <c r="G110" s="58">
        <f>SUM(G113:G114)</f>
        <v>32000</v>
      </c>
      <c r="H110" s="58">
        <f>SUM(H113:H114)</f>
        <v>29100</v>
      </c>
      <c r="I110" s="58">
        <f>SUM(I113:I114)</f>
        <v>2900</v>
      </c>
      <c r="J110" s="58">
        <f>SUM(J113:J114)</f>
        <v>0</v>
      </c>
      <c r="K110" s="48">
        <v>427941.18</v>
      </c>
      <c r="L110" s="54">
        <v>43</v>
      </c>
    </row>
    <row r="111" spans="1:12" ht="18.2" customHeight="1" x14ac:dyDescent="0.25">
      <c r="A111" s="55"/>
      <c r="B111" s="56"/>
      <c r="C111" s="56"/>
      <c r="D111" s="57"/>
      <c r="E111" s="57"/>
      <c r="F111" s="54"/>
      <c r="G111" s="58"/>
      <c r="H111" s="58"/>
      <c r="I111" s="58"/>
      <c r="J111" s="58"/>
      <c r="K111" s="48"/>
      <c r="L111" s="54"/>
    </row>
    <row r="112" spans="1:12" ht="18.2" customHeight="1" x14ac:dyDescent="0.25">
      <c r="A112" s="55"/>
      <c r="B112" s="56"/>
      <c r="C112" s="56"/>
      <c r="D112" s="57"/>
      <c r="E112" s="57"/>
      <c r="F112" s="54"/>
      <c r="G112" s="58"/>
      <c r="H112" s="58"/>
      <c r="I112" s="58"/>
      <c r="J112" s="58"/>
      <c r="K112" s="48"/>
      <c r="L112" s="54"/>
    </row>
    <row r="113" spans="1:12" ht="18.2" customHeight="1" x14ac:dyDescent="0.25">
      <c r="A113" s="55"/>
      <c r="B113" s="56"/>
      <c r="C113" s="56"/>
      <c r="D113" s="57"/>
      <c r="E113" s="57"/>
      <c r="F113" s="4" t="s">
        <v>7</v>
      </c>
      <c r="G113" s="9">
        <f>SUM(H113:J113)</f>
        <v>2000</v>
      </c>
      <c r="H113" s="9">
        <v>0</v>
      </c>
      <c r="I113" s="9">
        <v>2000</v>
      </c>
      <c r="J113" s="9">
        <v>0</v>
      </c>
      <c r="K113" s="48"/>
      <c r="L113" s="54"/>
    </row>
    <row r="114" spans="1:12" ht="18.2" customHeight="1" x14ac:dyDescent="0.25">
      <c r="A114" s="55"/>
      <c r="B114" s="56"/>
      <c r="C114" s="56"/>
      <c r="D114" s="57"/>
      <c r="E114" s="57"/>
      <c r="F114" s="4" t="s">
        <v>8</v>
      </c>
      <c r="G114" s="9">
        <f>SUM(H114:J114)</f>
        <v>30000</v>
      </c>
      <c r="H114" s="9">
        <v>29100</v>
      </c>
      <c r="I114" s="9">
        <v>900</v>
      </c>
      <c r="J114" s="9">
        <v>0</v>
      </c>
      <c r="K114" s="48"/>
      <c r="L114" s="54"/>
    </row>
    <row r="115" spans="1:12" ht="18.2" customHeight="1" x14ac:dyDescent="0.25">
      <c r="A115" s="65" t="s">
        <v>71</v>
      </c>
      <c r="B115" s="56" t="s">
        <v>16</v>
      </c>
      <c r="C115" s="56" t="s">
        <v>92</v>
      </c>
      <c r="D115" s="57" t="s">
        <v>80</v>
      </c>
      <c r="E115" s="57" t="s">
        <v>81</v>
      </c>
      <c r="F115" s="54" t="s">
        <v>102</v>
      </c>
      <c r="G115" s="58">
        <f>SUM(G118:G119)</f>
        <v>47925</v>
      </c>
      <c r="H115" s="58">
        <f>SUM(H118:H119)</f>
        <v>43650</v>
      </c>
      <c r="I115" s="58">
        <f>SUM(I118:I119)</f>
        <v>4275</v>
      </c>
      <c r="J115" s="58">
        <f>SUM(J118:J119)</f>
        <v>0</v>
      </c>
      <c r="K115" s="48">
        <v>323333.33</v>
      </c>
      <c r="L115" s="54">
        <v>34</v>
      </c>
    </row>
    <row r="116" spans="1:12" ht="18.2" customHeight="1" x14ac:dyDescent="0.25">
      <c r="A116" s="55"/>
      <c r="B116" s="56"/>
      <c r="C116" s="56"/>
      <c r="D116" s="57"/>
      <c r="E116" s="57"/>
      <c r="F116" s="54"/>
      <c r="G116" s="58"/>
      <c r="H116" s="58"/>
      <c r="I116" s="58"/>
      <c r="J116" s="58"/>
      <c r="K116" s="48"/>
      <c r="L116" s="54"/>
    </row>
    <row r="117" spans="1:12" ht="18.2" customHeight="1" x14ac:dyDescent="0.25">
      <c r="A117" s="55"/>
      <c r="B117" s="56"/>
      <c r="C117" s="56"/>
      <c r="D117" s="57"/>
      <c r="E117" s="57"/>
      <c r="F117" s="54"/>
      <c r="G117" s="58"/>
      <c r="H117" s="58"/>
      <c r="I117" s="58"/>
      <c r="J117" s="58"/>
      <c r="K117" s="48"/>
      <c r="L117" s="54"/>
    </row>
    <row r="118" spans="1:12" ht="18.2" customHeight="1" x14ac:dyDescent="0.25">
      <c r="A118" s="55"/>
      <c r="B118" s="56"/>
      <c r="C118" s="56"/>
      <c r="D118" s="57"/>
      <c r="E118" s="57"/>
      <c r="F118" s="4" t="s">
        <v>7</v>
      </c>
      <c r="G118" s="9">
        <f>SUM(H118:J118)</f>
        <v>2925</v>
      </c>
      <c r="H118" s="9">
        <v>0</v>
      </c>
      <c r="I118" s="9">
        <v>2925</v>
      </c>
      <c r="J118" s="9">
        <v>0</v>
      </c>
      <c r="K118" s="48"/>
      <c r="L118" s="54"/>
    </row>
    <row r="119" spans="1:12" ht="18.2" customHeight="1" x14ac:dyDescent="0.25">
      <c r="A119" s="55"/>
      <c r="B119" s="56"/>
      <c r="C119" s="56"/>
      <c r="D119" s="57"/>
      <c r="E119" s="57"/>
      <c r="F119" s="4" t="s">
        <v>8</v>
      </c>
      <c r="G119" s="9">
        <f>SUM(H119:J119)</f>
        <v>45000</v>
      </c>
      <c r="H119" s="9">
        <v>43650</v>
      </c>
      <c r="I119" s="9">
        <v>1350</v>
      </c>
      <c r="J119" s="9">
        <v>0</v>
      </c>
      <c r="K119" s="48"/>
      <c r="L119" s="54"/>
    </row>
    <row r="120" spans="1:12" ht="18.2" customHeight="1" x14ac:dyDescent="0.25">
      <c r="A120" s="65" t="s">
        <v>70</v>
      </c>
      <c r="B120" s="56" t="s">
        <v>16</v>
      </c>
      <c r="C120" s="56" t="s">
        <v>93</v>
      </c>
      <c r="D120" s="57" t="s">
        <v>80</v>
      </c>
      <c r="E120" s="57" t="s">
        <v>81</v>
      </c>
      <c r="F120" s="54" t="s">
        <v>102</v>
      </c>
      <c r="G120" s="58">
        <f>SUM(G123:G124)</f>
        <v>63900</v>
      </c>
      <c r="H120" s="58">
        <f>SUM(H123:H124)</f>
        <v>58200</v>
      </c>
      <c r="I120" s="58">
        <f>SUM(I123:I124)</f>
        <v>5700</v>
      </c>
      <c r="J120" s="58">
        <f>SUM(J123:J124)</f>
        <v>0</v>
      </c>
      <c r="K120" s="48">
        <v>123829.79</v>
      </c>
      <c r="L120" s="54">
        <v>17</v>
      </c>
    </row>
    <row r="121" spans="1:12" ht="18.2" customHeight="1" x14ac:dyDescent="0.25">
      <c r="A121" s="55"/>
      <c r="B121" s="56"/>
      <c r="C121" s="56"/>
      <c r="D121" s="57"/>
      <c r="E121" s="57"/>
      <c r="F121" s="54"/>
      <c r="G121" s="58"/>
      <c r="H121" s="58"/>
      <c r="I121" s="58"/>
      <c r="J121" s="58"/>
      <c r="K121" s="48"/>
      <c r="L121" s="54"/>
    </row>
    <row r="122" spans="1:12" ht="18.2" customHeight="1" x14ac:dyDescent="0.25">
      <c r="A122" s="55"/>
      <c r="B122" s="56"/>
      <c r="C122" s="56"/>
      <c r="D122" s="57"/>
      <c r="E122" s="57"/>
      <c r="F122" s="54"/>
      <c r="G122" s="58"/>
      <c r="H122" s="58"/>
      <c r="I122" s="58"/>
      <c r="J122" s="58"/>
      <c r="K122" s="48"/>
      <c r="L122" s="54"/>
    </row>
    <row r="123" spans="1:12" ht="18.2" customHeight="1" x14ac:dyDescent="0.25">
      <c r="A123" s="55"/>
      <c r="B123" s="56"/>
      <c r="C123" s="56"/>
      <c r="D123" s="57"/>
      <c r="E123" s="57"/>
      <c r="F123" s="4" t="s">
        <v>7</v>
      </c>
      <c r="G123" s="9">
        <f>SUM(H123:J123)</f>
        <v>3900</v>
      </c>
      <c r="H123" s="9">
        <v>0</v>
      </c>
      <c r="I123" s="9">
        <v>3900</v>
      </c>
      <c r="J123" s="9">
        <v>0</v>
      </c>
      <c r="K123" s="48"/>
      <c r="L123" s="54"/>
    </row>
    <row r="124" spans="1:12" ht="18.2" customHeight="1" x14ac:dyDescent="0.25">
      <c r="A124" s="55"/>
      <c r="B124" s="56"/>
      <c r="C124" s="56"/>
      <c r="D124" s="57"/>
      <c r="E124" s="57"/>
      <c r="F124" s="4" t="s">
        <v>8</v>
      </c>
      <c r="G124" s="9">
        <f>SUM(H124:J124)</f>
        <v>60000</v>
      </c>
      <c r="H124" s="9">
        <v>58200</v>
      </c>
      <c r="I124" s="9">
        <v>1800</v>
      </c>
      <c r="J124" s="9">
        <v>0</v>
      </c>
      <c r="K124" s="48"/>
      <c r="L124" s="54"/>
    </row>
    <row r="125" spans="1:12" ht="18.2" customHeight="1" x14ac:dyDescent="0.25">
      <c r="A125" s="61" t="s">
        <v>118</v>
      </c>
      <c r="B125" s="61"/>
      <c r="C125" s="61"/>
      <c r="D125" s="61"/>
      <c r="E125" s="61"/>
      <c r="F125" s="54" t="s">
        <v>102</v>
      </c>
      <c r="G125" s="58">
        <f>SUM(G128:G129)</f>
        <v>58255</v>
      </c>
      <c r="H125" s="58">
        <f>SUM(H130,H135)</f>
        <v>53059</v>
      </c>
      <c r="I125" s="58">
        <f>SUM(I130,I135)</f>
        <v>5196</v>
      </c>
      <c r="J125" s="58">
        <f>SUM(J130,J135)</f>
        <v>0</v>
      </c>
      <c r="K125" s="54" t="str">
        <f>IF(H129=0,"-","")</f>
        <v/>
      </c>
      <c r="L125" s="54" t="str">
        <f>IF(H129=0,"-","")</f>
        <v/>
      </c>
    </row>
    <row r="126" spans="1:12" ht="18.2" customHeight="1" x14ac:dyDescent="0.25">
      <c r="A126" s="61"/>
      <c r="B126" s="61"/>
      <c r="C126" s="61"/>
      <c r="D126" s="61"/>
      <c r="E126" s="61"/>
      <c r="F126" s="54"/>
      <c r="G126" s="58"/>
      <c r="H126" s="58"/>
      <c r="I126" s="58"/>
      <c r="J126" s="58"/>
      <c r="K126" s="54"/>
      <c r="L126" s="54"/>
    </row>
    <row r="127" spans="1:12" ht="18.2" customHeight="1" x14ac:dyDescent="0.25">
      <c r="A127" s="61"/>
      <c r="B127" s="61"/>
      <c r="C127" s="61"/>
      <c r="D127" s="61"/>
      <c r="E127" s="61"/>
      <c r="F127" s="54"/>
      <c r="G127" s="58"/>
      <c r="H127" s="58"/>
      <c r="I127" s="58"/>
      <c r="J127" s="58"/>
      <c r="K127" s="54"/>
      <c r="L127" s="54"/>
    </row>
    <row r="128" spans="1:12" ht="18.2" customHeight="1" x14ac:dyDescent="0.25">
      <c r="A128" s="61"/>
      <c r="B128" s="61"/>
      <c r="C128" s="61"/>
      <c r="D128" s="61"/>
      <c r="E128" s="61"/>
      <c r="F128" s="4" t="s">
        <v>7</v>
      </c>
      <c r="G128" s="9">
        <f>SUM(H128:J128)</f>
        <v>3555</v>
      </c>
      <c r="H128" s="9">
        <f t="shared" ref="H128:J129" si="7">SUM(H133,H138)</f>
        <v>0</v>
      </c>
      <c r="I128" s="9">
        <f t="shared" si="7"/>
        <v>3555</v>
      </c>
      <c r="J128" s="9">
        <f t="shared" si="7"/>
        <v>0</v>
      </c>
      <c r="K128" s="54"/>
      <c r="L128" s="54"/>
    </row>
    <row r="129" spans="1:12" ht="18.2" customHeight="1" x14ac:dyDescent="0.25">
      <c r="A129" s="61"/>
      <c r="B129" s="61"/>
      <c r="C129" s="61"/>
      <c r="D129" s="61"/>
      <c r="E129" s="61"/>
      <c r="F129" s="4" t="s">
        <v>8</v>
      </c>
      <c r="G129" s="9">
        <f>SUM(H129:J129)</f>
        <v>54700</v>
      </c>
      <c r="H129" s="9">
        <f t="shared" si="7"/>
        <v>53059</v>
      </c>
      <c r="I129" s="9">
        <f t="shared" si="7"/>
        <v>1641</v>
      </c>
      <c r="J129" s="9">
        <f t="shared" si="7"/>
        <v>0</v>
      </c>
      <c r="K129" s="54"/>
      <c r="L129" s="54"/>
    </row>
    <row r="130" spans="1:12" ht="18.2" customHeight="1" x14ac:dyDescent="0.25">
      <c r="A130" s="65" t="s">
        <v>65</v>
      </c>
      <c r="B130" s="56" t="s">
        <v>20</v>
      </c>
      <c r="C130" s="56" t="s">
        <v>21</v>
      </c>
      <c r="D130" s="57" t="s">
        <v>80</v>
      </c>
      <c r="E130" s="57" t="s">
        <v>82</v>
      </c>
      <c r="F130" s="54" t="s">
        <v>102</v>
      </c>
      <c r="G130" s="58">
        <f>SUM(G133:G134)</f>
        <v>24175</v>
      </c>
      <c r="H130" s="58">
        <f>SUM(H133:H134)</f>
        <v>22019</v>
      </c>
      <c r="I130" s="58">
        <f>SUM(I133:I134)</f>
        <v>2156</v>
      </c>
      <c r="J130" s="58">
        <f>SUM(J133:J134)</f>
        <v>0</v>
      </c>
      <c r="K130" s="48">
        <v>373203.39</v>
      </c>
      <c r="L130" s="54">
        <v>39</v>
      </c>
    </row>
    <row r="131" spans="1:12" ht="18.2" customHeight="1" x14ac:dyDescent="0.25">
      <c r="A131" s="55"/>
      <c r="B131" s="56"/>
      <c r="C131" s="56"/>
      <c r="D131" s="57"/>
      <c r="E131" s="57"/>
      <c r="F131" s="54"/>
      <c r="G131" s="58"/>
      <c r="H131" s="58"/>
      <c r="I131" s="58"/>
      <c r="J131" s="58"/>
      <c r="K131" s="48"/>
      <c r="L131" s="54"/>
    </row>
    <row r="132" spans="1:12" ht="18.2" customHeight="1" x14ac:dyDescent="0.25">
      <c r="A132" s="55"/>
      <c r="B132" s="56"/>
      <c r="C132" s="56"/>
      <c r="D132" s="57"/>
      <c r="E132" s="57"/>
      <c r="F132" s="54"/>
      <c r="G132" s="58"/>
      <c r="H132" s="58"/>
      <c r="I132" s="58"/>
      <c r="J132" s="58"/>
      <c r="K132" s="48"/>
      <c r="L132" s="54"/>
    </row>
    <row r="133" spans="1:12" ht="18.2" customHeight="1" x14ac:dyDescent="0.25">
      <c r="A133" s="55"/>
      <c r="B133" s="56"/>
      <c r="C133" s="56"/>
      <c r="D133" s="57"/>
      <c r="E133" s="57"/>
      <c r="F133" s="4" t="s">
        <v>7</v>
      </c>
      <c r="G133" s="9">
        <f>SUM(H133:J133)</f>
        <v>1475</v>
      </c>
      <c r="H133" s="9">
        <v>0</v>
      </c>
      <c r="I133" s="9">
        <v>1475</v>
      </c>
      <c r="J133" s="9">
        <v>0</v>
      </c>
      <c r="K133" s="48"/>
      <c r="L133" s="54"/>
    </row>
    <row r="134" spans="1:12" ht="18.2" customHeight="1" x14ac:dyDescent="0.25">
      <c r="A134" s="55"/>
      <c r="B134" s="56"/>
      <c r="C134" s="56"/>
      <c r="D134" s="57"/>
      <c r="E134" s="57"/>
      <c r="F134" s="4" t="s">
        <v>8</v>
      </c>
      <c r="G134" s="9">
        <f>SUM(H134:J134)</f>
        <v>22700</v>
      </c>
      <c r="H134" s="9">
        <v>22019</v>
      </c>
      <c r="I134" s="9">
        <v>681</v>
      </c>
      <c r="J134" s="9">
        <v>0</v>
      </c>
      <c r="K134" s="48"/>
      <c r="L134" s="54"/>
    </row>
    <row r="135" spans="1:12" ht="18.2" customHeight="1" x14ac:dyDescent="0.25">
      <c r="A135" s="65" t="s">
        <v>66</v>
      </c>
      <c r="B135" s="56" t="s">
        <v>20</v>
      </c>
      <c r="C135" s="56" t="s">
        <v>22</v>
      </c>
      <c r="D135" s="57" t="s">
        <v>80</v>
      </c>
      <c r="E135" s="57" t="s">
        <v>81</v>
      </c>
      <c r="F135" s="54" t="s">
        <v>102</v>
      </c>
      <c r="G135" s="58">
        <f>SUM(G138:G139)</f>
        <v>34080</v>
      </c>
      <c r="H135" s="58">
        <f>SUM(H138:H139)</f>
        <v>31040</v>
      </c>
      <c r="I135" s="58">
        <f>SUM(I138:I139)</f>
        <v>3040</v>
      </c>
      <c r="J135" s="58">
        <f>SUM(J138:J139)</f>
        <v>0</v>
      </c>
      <c r="K135" s="48">
        <v>383209.88</v>
      </c>
      <c r="L135" s="54">
        <v>40</v>
      </c>
    </row>
    <row r="136" spans="1:12" ht="18.2" customHeight="1" x14ac:dyDescent="0.25">
      <c r="A136" s="55"/>
      <c r="B136" s="56"/>
      <c r="C136" s="56"/>
      <c r="D136" s="57"/>
      <c r="E136" s="57"/>
      <c r="F136" s="54"/>
      <c r="G136" s="58"/>
      <c r="H136" s="58"/>
      <c r="I136" s="58"/>
      <c r="J136" s="58"/>
      <c r="K136" s="48"/>
      <c r="L136" s="54"/>
    </row>
    <row r="137" spans="1:12" ht="18.2" customHeight="1" x14ac:dyDescent="0.25">
      <c r="A137" s="55"/>
      <c r="B137" s="56"/>
      <c r="C137" s="56"/>
      <c r="D137" s="57"/>
      <c r="E137" s="57"/>
      <c r="F137" s="54"/>
      <c r="G137" s="58"/>
      <c r="H137" s="58"/>
      <c r="I137" s="58"/>
      <c r="J137" s="58"/>
      <c r="K137" s="48"/>
      <c r="L137" s="54"/>
    </row>
    <row r="138" spans="1:12" ht="18.2" customHeight="1" x14ac:dyDescent="0.25">
      <c r="A138" s="55"/>
      <c r="B138" s="56"/>
      <c r="C138" s="56"/>
      <c r="D138" s="57"/>
      <c r="E138" s="57"/>
      <c r="F138" s="4" t="s">
        <v>7</v>
      </c>
      <c r="G138" s="9">
        <f>SUM(H138:J138)</f>
        <v>2080</v>
      </c>
      <c r="H138" s="9">
        <v>0</v>
      </c>
      <c r="I138" s="9">
        <v>2080</v>
      </c>
      <c r="J138" s="9">
        <v>0</v>
      </c>
      <c r="K138" s="48"/>
      <c r="L138" s="54"/>
    </row>
    <row r="139" spans="1:12" ht="18.2" customHeight="1" x14ac:dyDescent="0.25">
      <c r="A139" s="55"/>
      <c r="B139" s="56"/>
      <c r="C139" s="56"/>
      <c r="D139" s="57"/>
      <c r="E139" s="57"/>
      <c r="F139" s="4" t="s">
        <v>8</v>
      </c>
      <c r="G139" s="9">
        <f>SUM(H139:J139)</f>
        <v>32000</v>
      </c>
      <c r="H139" s="9">
        <v>31040</v>
      </c>
      <c r="I139" s="9">
        <v>960</v>
      </c>
      <c r="J139" s="9">
        <v>0</v>
      </c>
      <c r="K139" s="48"/>
      <c r="L139" s="54"/>
    </row>
    <row r="140" spans="1:12" ht="18.2" customHeight="1" x14ac:dyDescent="0.25">
      <c r="A140" s="61" t="s">
        <v>119</v>
      </c>
      <c r="B140" s="61"/>
      <c r="C140" s="61"/>
      <c r="D140" s="61"/>
      <c r="E140" s="61"/>
      <c r="F140" s="54" t="s">
        <v>102</v>
      </c>
      <c r="G140" s="58">
        <f>SUM(G143:G144)</f>
        <v>75528.231029999995</v>
      </c>
      <c r="H140" s="58">
        <f>SUM(H145,H150,H155)</f>
        <v>69454.492440000002</v>
      </c>
      <c r="I140" s="58">
        <f>SUM(I145,I150,I155)</f>
        <v>6073.7385899999999</v>
      </c>
      <c r="J140" s="58">
        <f>SUM(J145,J150,J155)</f>
        <v>0</v>
      </c>
      <c r="K140" s="54" t="str">
        <f>IF(H144=0,"-","")</f>
        <v/>
      </c>
      <c r="L140" s="54" t="str">
        <f>IF(H144=0,"-","")</f>
        <v/>
      </c>
    </row>
    <row r="141" spans="1:12" ht="18.2" customHeight="1" x14ac:dyDescent="0.25">
      <c r="A141" s="61"/>
      <c r="B141" s="61"/>
      <c r="C141" s="61"/>
      <c r="D141" s="61"/>
      <c r="E141" s="61"/>
      <c r="F141" s="54"/>
      <c r="G141" s="58"/>
      <c r="H141" s="58"/>
      <c r="I141" s="58"/>
      <c r="J141" s="58"/>
      <c r="K141" s="54"/>
      <c r="L141" s="54"/>
    </row>
    <row r="142" spans="1:12" ht="18.2" customHeight="1" x14ac:dyDescent="0.25">
      <c r="A142" s="61"/>
      <c r="B142" s="61"/>
      <c r="C142" s="61"/>
      <c r="D142" s="61"/>
      <c r="E142" s="61"/>
      <c r="F142" s="54"/>
      <c r="G142" s="58"/>
      <c r="H142" s="58"/>
      <c r="I142" s="58"/>
      <c r="J142" s="58"/>
      <c r="K142" s="54"/>
      <c r="L142" s="54"/>
    </row>
    <row r="143" spans="1:12" ht="18.2" customHeight="1" x14ac:dyDescent="0.25">
      <c r="A143" s="61"/>
      <c r="B143" s="61"/>
      <c r="C143" s="61"/>
      <c r="D143" s="61"/>
      <c r="E143" s="61"/>
      <c r="F143" s="4" t="s">
        <v>7</v>
      </c>
      <c r="G143" s="9">
        <f>SUM(H143:J143)</f>
        <v>3925</v>
      </c>
      <c r="H143" s="9">
        <f t="shared" ref="H143:J144" si="8">SUM(H148,H153,H158)</f>
        <v>0</v>
      </c>
      <c r="I143" s="9">
        <f t="shared" si="8"/>
        <v>3925</v>
      </c>
      <c r="J143" s="9">
        <f t="shared" si="8"/>
        <v>0</v>
      </c>
      <c r="K143" s="54"/>
      <c r="L143" s="54"/>
    </row>
    <row r="144" spans="1:12" ht="18.2" customHeight="1" x14ac:dyDescent="0.25">
      <c r="A144" s="61"/>
      <c r="B144" s="61"/>
      <c r="C144" s="61"/>
      <c r="D144" s="61"/>
      <c r="E144" s="61"/>
      <c r="F144" s="4" t="s">
        <v>8</v>
      </c>
      <c r="G144" s="9">
        <f>SUM(H144:J144)</f>
        <v>71603.231029999995</v>
      </c>
      <c r="H144" s="9">
        <f t="shared" si="8"/>
        <v>69454.492440000002</v>
      </c>
      <c r="I144" s="9">
        <f t="shared" si="8"/>
        <v>2148.7385899999999</v>
      </c>
      <c r="J144" s="9">
        <f t="shared" si="8"/>
        <v>0</v>
      </c>
      <c r="K144" s="54"/>
      <c r="L144" s="54"/>
    </row>
    <row r="145" spans="1:12" ht="18.2" customHeight="1" x14ac:dyDescent="0.25">
      <c r="A145" s="65" t="s">
        <v>65</v>
      </c>
      <c r="B145" s="56" t="s">
        <v>23</v>
      </c>
      <c r="C145" s="56" t="s">
        <v>24</v>
      </c>
      <c r="D145" s="57" t="s">
        <v>80</v>
      </c>
      <c r="E145" s="57" t="s">
        <v>82</v>
      </c>
      <c r="F145" s="54" t="s">
        <v>102</v>
      </c>
      <c r="G145" s="58">
        <f>SUM(G148:G149)</f>
        <v>26835</v>
      </c>
      <c r="H145" s="58">
        <f>SUM(H148:H149)</f>
        <v>24429</v>
      </c>
      <c r="I145" s="58">
        <f>SUM(I148:I149)</f>
        <v>2406</v>
      </c>
      <c r="J145" s="58">
        <f>SUM(J148:J149)</f>
        <v>0</v>
      </c>
      <c r="K145" s="48">
        <v>58026.13</v>
      </c>
      <c r="L145" s="54">
        <v>5</v>
      </c>
    </row>
    <row r="146" spans="1:12" ht="18.2" customHeight="1" x14ac:dyDescent="0.25">
      <c r="A146" s="55"/>
      <c r="B146" s="56"/>
      <c r="C146" s="56"/>
      <c r="D146" s="57"/>
      <c r="E146" s="57"/>
      <c r="F146" s="54"/>
      <c r="G146" s="58"/>
      <c r="H146" s="58"/>
      <c r="I146" s="58"/>
      <c r="J146" s="58"/>
      <c r="K146" s="48"/>
      <c r="L146" s="54"/>
    </row>
    <row r="147" spans="1:12" ht="18.2" customHeight="1" x14ac:dyDescent="0.25">
      <c r="A147" s="55"/>
      <c r="B147" s="56"/>
      <c r="C147" s="56"/>
      <c r="D147" s="57"/>
      <c r="E147" s="57"/>
      <c r="F147" s="54"/>
      <c r="G147" s="58"/>
      <c r="H147" s="58"/>
      <c r="I147" s="58"/>
      <c r="J147" s="58"/>
      <c r="K147" s="48"/>
      <c r="L147" s="54"/>
    </row>
    <row r="148" spans="1:12" ht="18.2" customHeight="1" x14ac:dyDescent="0.25">
      <c r="A148" s="55"/>
      <c r="B148" s="56"/>
      <c r="C148" s="56"/>
      <c r="D148" s="57"/>
      <c r="E148" s="57"/>
      <c r="F148" s="4" t="s">
        <v>7</v>
      </c>
      <c r="G148" s="9">
        <f>SUM(H148:J148)</f>
        <v>1650</v>
      </c>
      <c r="H148" s="9">
        <v>0</v>
      </c>
      <c r="I148" s="9">
        <v>1650</v>
      </c>
      <c r="J148" s="9">
        <v>0</v>
      </c>
      <c r="K148" s="48"/>
      <c r="L148" s="54"/>
    </row>
    <row r="149" spans="1:12" ht="18.2" customHeight="1" x14ac:dyDescent="0.25">
      <c r="A149" s="55"/>
      <c r="B149" s="56"/>
      <c r="C149" s="56"/>
      <c r="D149" s="57"/>
      <c r="E149" s="57"/>
      <c r="F149" s="4" t="s">
        <v>8</v>
      </c>
      <c r="G149" s="9">
        <f>SUM(H149:J149)</f>
        <v>25185</v>
      </c>
      <c r="H149" s="9">
        <v>24429</v>
      </c>
      <c r="I149" s="9">
        <v>756</v>
      </c>
      <c r="J149" s="9">
        <v>0</v>
      </c>
      <c r="K149" s="48"/>
      <c r="L149" s="54"/>
    </row>
    <row r="150" spans="1:12" ht="18.2" customHeight="1" x14ac:dyDescent="0.25">
      <c r="A150" s="65" t="s">
        <v>66</v>
      </c>
      <c r="B150" s="56" t="s">
        <v>23</v>
      </c>
      <c r="C150" s="56" t="s">
        <v>25</v>
      </c>
      <c r="D150" s="57" t="s">
        <v>80</v>
      </c>
      <c r="E150" s="57" t="s">
        <v>82</v>
      </c>
      <c r="F150" s="54" t="s">
        <v>102</v>
      </c>
      <c r="G150" s="58">
        <f>SUM(G153:G154)</f>
        <v>37275</v>
      </c>
      <c r="H150" s="58">
        <f>SUM(H153:H154)</f>
        <v>33950</v>
      </c>
      <c r="I150" s="58">
        <f>SUM(I153:I154)</f>
        <v>3325</v>
      </c>
      <c r="J150" s="58">
        <f>SUM(J153:J154)</f>
        <v>0</v>
      </c>
      <c r="K150" s="48">
        <v>263178.28999999998</v>
      </c>
      <c r="L150" s="54">
        <v>29</v>
      </c>
    </row>
    <row r="151" spans="1:12" ht="18.2" customHeight="1" x14ac:dyDescent="0.25">
      <c r="A151" s="55"/>
      <c r="B151" s="56"/>
      <c r="C151" s="56"/>
      <c r="D151" s="57"/>
      <c r="E151" s="57"/>
      <c r="F151" s="54"/>
      <c r="G151" s="58"/>
      <c r="H151" s="58"/>
      <c r="I151" s="58"/>
      <c r="J151" s="58"/>
      <c r="K151" s="48"/>
      <c r="L151" s="54"/>
    </row>
    <row r="152" spans="1:12" ht="18.2" customHeight="1" x14ac:dyDescent="0.25">
      <c r="A152" s="55"/>
      <c r="B152" s="56"/>
      <c r="C152" s="56"/>
      <c r="D152" s="57"/>
      <c r="E152" s="57"/>
      <c r="F152" s="54"/>
      <c r="G152" s="58"/>
      <c r="H152" s="58"/>
      <c r="I152" s="58"/>
      <c r="J152" s="58"/>
      <c r="K152" s="48"/>
      <c r="L152" s="54"/>
    </row>
    <row r="153" spans="1:12" ht="18.2" customHeight="1" x14ac:dyDescent="0.25">
      <c r="A153" s="55"/>
      <c r="B153" s="56"/>
      <c r="C153" s="56"/>
      <c r="D153" s="57"/>
      <c r="E153" s="57"/>
      <c r="F153" s="4" t="s">
        <v>7</v>
      </c>
      <c r="G153" s="9">
        <f>SUM(H153:J153)</f>
        <v>2275</v>
      </c>
      <c r="H153" s="9">
        <v>0</v>
      </c>
      <c r="I153" s="9">
        <v>2275</v>
      </c>
      <c r="J153" s="9">
        <v>0</v>
      </c>
      <c r="K153" s="48"/>
      <c r="L153" s="54"/>
    </row>
    <row r="154" spans="1:12" ht="18.75" customHeight="1" x14ac:dyDescent="0.25">
      <c r="A154" s="55"/>
      <c r="B154" s="56"/>
      <c r="C154" s="56"/>
      <c r="D154" s="57"/>
      <c r="E154" s="57"/>
      <c r="F154" s="4" t="s">
        <v>8</v>
      </c>
      <c r="G154" s="9">
        <f>SUM(H154:J154)</f>
        <v>35000</v>
      </c>
      <c r="H154" s="9">
        <v>33950</v>
      </c>
      <c r="I154" s="9">
        <v>1050</v>
      </c>
      <c r="J154" s="9">
        <v>0</v>
      </c>
      <c r="K154" s="48"/>
      <c r="L154" s="54"/>
    </row>
    <row r="155" spans="1:12" ht="18.2" customHeight="1" x14ac:dyDescent="0.25">
      <c r="A155" s="65" t="s">
        <v>68</v>
      </c>
      <c r="B155" s="56" t="s">
        <v>23</v>
      </c>
      <c r="C155" s="56" t="s">
        <v>95</v>
      </c>
      <c r="D155" s="57" t="s">
        <v>80</v>
      </c>
      <c r="E155" s="57" t="s">
        <v>83</v>
      </c>
      <c r="F155" s="54" t="s">
        <v>102</v>
      </c>
      <c r="G155" s="58">
        <f>SUM(G158:G159)</f>
        <v>11418.231030000001</v>
      </c>
      <c r="H155" s="58">
        <f>SUM(H158:H159)</f>
        <v>11075.49244</v>
      </c>
      <c r="I155" s="58">
        <f>SUM(I158:I159)</f>
        <v>342.73858999999999</v>
      </c>
      <c r="J155" s="58">
        <f>SUM(J158:J159)</f>
        <v>0</v>
      </c>
      <c r="K155" s="48">
        <v>51287.85</v>
      </c>
      <c r="L155" s="54">
        <v>4</v>
      </c>
    </row>
    <row r="156" spans="1:12" ht="18.2" customHeight="1" x14ac:dyDescent="0.25">
      <c r="A156" s="55"/>
      <c r="B156" s="56"/>
      <c r="C156" s="56"/>
      <c r="D156" s="57"/>
      <c r="E156" s="57"/>
      <c r="F156" s="54"/>
      <c r="G156" s="58"/>
      <c r="H156" s="58"/>
      <c r="I156" s="58"/>
      <c r="J156" s="58"/>
      <c r="K156" s="48"/>
      <c r="L156" s="54"/>
    </row>
    <row r="157" spans="1:12" ht="18.2" customHeight="1" x14ac:dyDescent="0.25">
      <c r="A157" s="55"/>
      <c r="B157" s="56"/>
      <c r="C157" s="56"/>
      <c r="D157" s="57"/>
      <c r="E157" s="57"/>
      <c r="F157" s="54"/>
      <c r="G157" s="58"/>
      <c r="H157" s="58"/>
      <c r="I157" s="58"/>
      <c r="J157" s="58"/>
      <c r="K157" s="48"/>
      <c r="L157" s="54"/>
    </row>
    <row r="158" spans="1:12" ht="18.2" customHeight="1" x14ac:dyDescent="0.25">
      <c r="A158" s="55"/>
      <c r="B158" s="56"/>
      <c r="C158" s="56"/>
      <c r="D158" s="57"/>
      <c r="E158" s="57"/>
      <c r="F158" s="4" t="s">
        <v>7</v>
      </c>
      <c r="G158" s="9">
        <f>SUM(H158:J158)</f>
        <v>0</v>
      </c>
      <c r="H158" s="9">
        <v>0</v>
      </c>
      <c r="I158" s="9">
        <v>0</v>
      </c>
      <c r="J158" s="9">
        <v>0</v>
      </c>
      <c r="K158" s="48"/>
      <c r="L158" s="54"/>
    </row>
    <row r="159" spans="1:12" ht="18" customHeight="1" x14ac:dyDescent="0.25">
      <c r="A159" s="55"/>
      <c r="B159" s="56"/>
      <c r="C159" s="56"/>
      <c r="D159" s="57"/>
      <c r="E159" s="57"/>
      <c r="F159" s="4" t="s">
        <v>8</v>
      </c>
      <c r="G159" s="9">
        <f>SUM(H159:J159)</f>
        <v>11418.231030000001</v>
      </c>
      <c r="H159" s="9">
        <v>11075.49244</v>
      </c>
      <c r="I159" s="9">
        <v>342.73858999999999</v>
      </c>
      <c r="J159" s="9">
        <v>0</v>
      </c>
      <c r="K159" s="48"/>
      <c r="L159" s="54"/>
    </row>
    <row r="160" spans="1:12" ht="18.2" customHeight="1" x14ac:dyDescent="0.25">
      <c r="A160" s="61" t="s">
        <v>120</v>
      </c>
      <c r="B160" s="61"/>
      <c r="C160" s="61"/>
      <c r="D160" s="61"/>
      <c r="E160" s="61"/>
      <c r="F160" s="54" t="s">
        <v>102</v>
      </c>
      <c r="G160" s="58">
        <f>SUM(G163:G164)</f>
        <v>92540</v>
      </c>
      <c r="H160" s="58">
        <f>SUM(H165)</f>
        <v>82450</v>
      </c>
      <c r="I160" s="58">
        <f>SUM(I165)</f>
        <v>10090</v>
      </c>
      <c r="J160" s="58">
        <f>SUM(J165)</f>
        <v>0</v>
      </c>
      <c r="K160" s="54" t="str">
        <f>IF(H164=0,"-","")</f>
        <v/>
      </c>
      <c r="L160" s="54" t="str">
        <f>IF(H164=0,"-","")</f>
        <v/>
      </c>
    </row>
    <row r="161" spans="1:12" ht="18.2" customHeight="1" x14ac:dyDescent="0.25">
      <c r="A161" s="61"/>
      <c r="B161" s="61"/>
      <c r="C161" s="61"/>
      <c r="D161" s="61"/>
      <c r="E161" s="61"/>
      <c r="F161" s="54"/>
      <c r="G161" s="58"/>
      <c r="H161" s="58"/>
      <c r="I161" s="58"/>
      <c r="J161" s="58"/>
      <c r="K161" s="54"/>
      <c r="L161" s="54"/>
    </row>
    <row r="162" spans="1:12" ht="18.2" customHeight="1" x14ac:dyDescent="0.25">
      <c r="A162" s="61"/>
      <c r="B162" s="61"/>
      <c r="C162" s="61"/>
      <c r="D162" s="61"/>
      <c r="E162" s="61"/>
      <c r="F162" s="54"/>
      <c r="G162" s="58"/>
      <c r="H162" s="58"/>
      <c r="I162" s="58"/>
      <c r="J162" s="58"/>
      <c r="K162" s="54"/>
      <c r="L162" s="54"/>
    </row>
    <row r="163" spans="1:12" ht="18.2" customHeight="1" x14ac:dyDescent="0.25">
      <c r="A163" s="61"/>
      <c r="B163" s="61"/>
      <c r="C163" s="61"/>
      <c r="D163" s="61"/>
      <c r="E163" s="61"/>
      <c r="F163" s="4" t="s">
        <v>7</v>
      </c>
      <c r="G163" s="9">
        <f>SUM(H163:J163)</f>
        <v>7540</v>
      </c>
      <c r="H163" s="9">
        <f t="shared" ref="H163:J164" si="9">SUM(H168)</f>
        <v>0</v>
      </c>
      <c r="I163" s="9">
        <f t="shared" si="9"/>
        <v>7540</v>
      </c>
      <c r="J163" s="9">
        <f t="shared" si="9"/>
        <v>0</v>
      </c>
      <c r="K163" s="54"/>
      <c r="L163" s="54"/>
    </row>
    <row r="164" spans="1:12" ht="18.2" customHeight="1" x14ac:dyDescent="0.25">
      <c r="A164" s="61"/>
      <c r="B164" s="61"/>
      <c r="C164" s="61"/>
      <c r="D164" s="61"/>
      <c r="E164" s="61"/>
      <c r="F164" s="4" t="s">
        <v>8</v>
      </c>
      <c r="G164" s="9">
        <f>SUM(H164:J164)</f>
        <v>85000</v>
      </c>
      <c r="H164" s="9">
        <f t="shared" si="9"/>
        <v>82450</v>
      </c>
      <c r="I164" s="9">
        <f t="shared" si="9"/>
        <v>2550</v>
      </c>
      <c r="J164" s="9">
        <f t="shared" si="9"/>
        <v>0</v>
      </c>
      <c r="K164" s="54"/>
      <c r="L164" s="54"/>
    </row>
    <row r="165" spans="1:12" ht="18.2" customHeight="1" x14ac:dyDescent="0.25">
      <c r="A165" s="55" t="s">
        <v>65</v>
      </c>
      <c r="B165" s="56" t="s">
        <v>26</v>
      </c>
      <c r="C165" s="56" t="s">
        <v>27</v>
      </c>
      <c r="D165" s="57" t="s">
        <v>80</v>
      </c>
      <c r="E165" s="57" t="s">
        <v>82</v>
      </c>
      <c r="F165" s="54" t="s">
        <v>102</v>
      </c>
      <c r="G165" s="58">
        <f>SUM(G168:G169)</f>
        <v>92540</v>
      </c>
      <c r="H165" s="58">
        <f>SUM(H168:H169)</f>
        <v>82450</v>
      </c>
      <c r="I165" s="58">
        <f>SUM(I168:I169)</f>
        <v>10090</v>
      </c>
      <c r="J165" s="58">
        <f>SUM(J168:J169)</f>
        <v>0</v>
      </c>
      <c r="K165" s="48">
        <v>458055.56</v>
      </c>
      <c r="L165" s="54">
        <v>44</v>
      </c>
    </row>
    <row r="166" spans="1:12" ht="18.2" customHeight="1" x14ac:dyDescent="0.25">
      <c r="A166" s="55"/>
      <c r="B166" s="56"/>
      <c r="C166" s="56"/>
      <c r="D166" s="57"/>
      <c r="E166" s="57"/>
      <c r="F166" s="54"/>
      <c r="G166" s="58"/>
      <c r="H166" s="58"/>
      <c r="I166" s="58"/>
      <c r="J166" s="58"/>
      <c r="K166" s="48"/>
      <c r="L166" s="54"/>
    </row>
    <row r="167" spans="1:12" ht="18.2" customHeight="1" x14ac:dyDescent="0.25">
      <c r="A167" s="55"/>
      <c r="B167" s="56"/>
      <c r="C167" s="56"/>
      <c r="D167" s="57"/>
      <c r="E167" s="57"/>
      <c r="F167" s="54"/>
      <c r="G167" s="58"/>
      <c r="H167" s="58"/>
      <c r="I167" s="58"/>
      <c r="J167" s="58"/>
      <c r="K167" s="48"/>
      <c r="L167" s="54"/>
    </row>
    <row r="168" spans="1:12" ht="18.2" customHeight="1" x14ac:dyDescent="0.25">
      <c r="A168" s="55"/>
      <c r="B168" s="56"/>
      <c r="C168" s="56"/>
      <c r="D168" s="57"/>
      <c r="E168" s="57"/>
      <c r="F168" s="4" t="s">
        <v>7</v>
      </c>
      <c r="G168" s="9">
        <f>SUM(H168:J168)</f>
        <v>7540</v>
      </c>
      <c r="H168" s="9">
        <v>0</v>
      </c>
      <c r="I168" s="9">
        <v>7540</v>
      </c>
      <c r="J168" s="9">
        <v>0</v>
      </c>
      <c r="K168" s="48"/>
      <c r="L168" s="54"/>
    </row>
    <row r="169" spans="1:12" ht="18" customHeight="1" x14ac:dyDescent="0.25">
      <c r="A169" s="55"/>
      <c r="B169" s="56"/>
      <c r="C169" s="56"/>
      <c r="D169" s="57"/>
      <c r="E169" s="57"/>
      <c r="F169" s="4" t="s">
        <v>8</v>
      </c>
      <c r="G169" s="9">
        <f>SUM(H169:J169)</f>
        <v>85000</v>
      </c>
      <c r="H169" s="9">
        <v>82450</v>
      </c>
      <c r="I169" s="9">
        <v>2550</v>
      </c>
      <c r="J169" s="9">
        <v>0</v>
      </c>
      <c r="K169" s="48"/>
      <c r="L169" s="54"/>
    </row>
    <row r="170" spans="1:12" ht="18.2" customHeight="1" x14ac:dyDescent="0.25">
      <c r="A170" s="61" t="s">
        <v>121</v>
      </c>
      <c r="B170" s="61"/>
      <c r="C170" s="61"/>
      <c r="D170" s="61"/>
      <c r="E170" s="61"/>
      <c r="F170" s="54" t="s">
        <v>102</v>
      </c>
      <c r="G170" s="58">
        <f>SUM(G173:G174)</f>
        <v>78635</v>
      </c>
      <c r="H170" s="58">
        <f>SUM(H175)</f>
        <v>71620</v>
      </c>
      <c r="I170" s="58">
        <f>SUM(I175)</f>
        <v>7015</v>
      </c>
      <c r="J170" s="58">
        <f>SUM(J175)</f>
        <v>0</v>
      </c>
      <c r="K170" s="54" t="str">
        <f>IF(H174=0,"-","")</f>
        <v/>
      </c>
      <c r="L170" s="54" t="str">
        <f>IF(H174=0,"-","")</f>
        <v/>
      </c>
    </row>
    <row r="171" spans="1:12" ht="18.2" customHeight="1" x14ac:dyDescent="0.25">
      <c r="A171" s="61"/>
      <c r="B171" s="61"/>
      <c r="C171" s="61"/>
      <c r="D171" s="61"/>
      <c r="E171" s="61"/>
      <c r="F171" s="54"/>
      <c r="G171" s="58"/>
      <c r="H171" s="58"/>
      <c r="I171" s="58"/>
      <c r="J171" s="58"/>
      <c r="K171" s="54"/>
      <c r="L171" s="54"/>
    </row>
    <row r="172" spans="1:12" ht="18.2" customHeight="1" x14ac:dyDescent="0.25">
      <c r="A172" s="61"/>
      <c r="B172" s="61"/>
      <c r="C172" s="61"/>
      <c r="D172" s="61"/>
      <c r="E172" s="61"/>
      <c r="F172" s="54"/>
      <c r="G172" s="58"/>
      <c r="H172" s="58"/>
      <c r="I172" s="58"/>
      <c r="J172" s="58"/>
      <c r="K172" s="54"/>
      <c r="L172" s="54"/>
    </row>
    <row r="173" spans="1:12" ht="18.2" customHeight="1" x14ac:dyDescent="0.25">
      <c r="A173" s="61"/>
      <c r="B173" s="61"/>
      <c r="C173" s="61"/>
      <c r="D173" s="61"/>
      <c r="E173" s="61"/>
      <c r="F173" s="4" t="s">
        <v>7</v>
      </c>
      <c r="G173" s="9">
        <f>SUM(H173:J173)</f>
        <v>4800</v>
      </c>
      <c r="H173" s="9">
        <f t="shared" ref="H173:J174" si="10">SUM(H178)</f>
        <v>0</v>
      </c>
      <c r="I173" s="9">
        <f t="shared" si="10"/>
        <v>4800</v>
      </c>
      <c r="J173" s="9">
        <f t="shared" si="10"/>
        <v>0</v>
      </c>
      <c r="K173" s="54"/>
      <c r="L173" s="54"/>
    </row>
    <row r="174" spans="1:12" ht="18.2" customHeight="1" x14ac:dyDescent="0.25">
      <c r="A174" s="61"/>
      <c r="B174" s="61"/>
      <c r="C174" s="61"/>
      <c r="D174" s="61"/>
      <c r="E174" s="61"/>
      <c r="F174" s="4" t="s">
        <v>8</v>
      </c>
      <c r="G174" s="9">
        <f>SUM(H174:J174)</f>
        <v>73835</v>
      </c>
      <c r="H174" s="9">
        <f t="shared" si="10"/>
        <v>71620</v>
      </c>
      <c r="I174" s="9">
        <f t="shared" si="10"/>
        <v>2215</v>
      </c>
      <c r="J174" s="9">
        <f t="shared" si="10"/>
        <v>0</v>
      </c>
      <c r="K174" s="54"/>
      <c r="L174" s="54"/>
    </row>
    <row r="175" spans="1:12" ht="18.2" customHeight="1" x14ac:dyDescent="0.25">
      <c r="A175" s="55">
        <v>1</v>
      </c>
      <c r="B175" s="56" t="s">
        <v>28</v>
      </c>
      <c r="C175" s="62" t="s">
        <v>96</v>
      </c>
      <c r="D175" s="57" t="s">
        <v>80</v>
      </c>
      <c r="E175" s="57" t="s">
        <v>81</v>
      </c>
      <c r="F175" s="54" t="s">
        <v>102</v>
      </c>
      <c r="G175" s="58">
        <f>SUM(G178:G179)</f>
        <v>78635</v>
      </c>
      <c r="H175" s="58">
        <f>SUM(H178:H179)</f>
        <v>71620</v>
      </c>
      <c r="I175" s="58">
        <f>SUM(I178:I179)</f>
        <v>7015</v>
      </c>
      <c r="J175" s="58">
        <f>SUM(J178:J179)</f>
        <v>0</v>
      </c>
      <c r="K175" s="48">
        <v>272319.39</v>
      </c>
      <c r="L175" s="54">
        <v>31</v>
      </c>
    </row>
    <row r="176" spans="1:12" ht="18.2" customHeight="1" x14ac:dyDescent="0.25">
      <c r="A176" s="55"/>
      <c r="B176" s="56"/>
      <c r="C176" s="63"/>
      <c r="D176" s="57"/>
      <c r="E176" s="57"/>
      <c r="F176" s="54"/>
      <c r="G176" s="58"/>
      <c r="H176" s="58"/>
      <c r="I176" s="58"/>
      <c r="J176" s="58"/>
      <c r="K176" s="48"/>
      <c r="L176" s="54"/>
    </row>
    <row r="177" spans="1:12" ht="18.2" customHeight="1" x14ac:dyDescent="0.25">
      <c r="A177" s="55"/>
      <c r="B177" s="56"/>
      <c r="C177" s="63"/>
      <c r="D177" s="57"/>
      <c r="E177" s="57"/>
      <c r="F177" s="54"/>
      <c r="G177" s="58"/>
      <c r="H177" s="58"/>
      <c r="I177" s="58"/>
      <c r="J177" s="58"/>
      <c r="K177" s="48"/>
      <c r="L177" s="54"/>
    </row>
    <row r="178" spans="1:12" ht="18.2" customHeight="1" x14ac:dyDescent="0.25">
      <c r="A178" s="55"/>
      <c r="B178" s="56"/>
      <c r="C178" s="63"/>
      <c r="D178" s="57"/>
      <c r="E178" s="57"/>
      <c r="F178" s="4" t="s">
        <v>7</v>
      </c>
      <c r="G178" s="9">
        <f>SUM(H178:J178)</f>
        <v>4800</v>
      </c>
      <c r="H178" s="9">
        <v>0</v>
      </c>
      <c r="I178" s="9">
        <v>4800</v>
      </c>
      <c r="J178" s="9">
        <v>0</v>
      </c>
      <c r="K178" s="48"/>
      <c r="L178" s="54"/>
    </row>
    <row r="179" spans="1:12" ht="21.75" customHeight="1" x14ac:dyDescent="0.25">
      <c r="A179" s="55"/>
      <c r="B179" s="56"/>
      <c r="C179" s="64"/>
      <c r="D179" s="57"/>
      <c r="E179" s="57"/>
      <c r="F179" s="4" t="s">
        <v>8</v>
      </c>
      <c r="G179" s="9">
        <f>SUM(H179:J179)</f>
        <v>73835</v>
      </c>
      <c r="H179" s="9">
        <v>71620</v>
      </c>
      <c r="I179" s="9">
        <v>2215</v>
      </c>
      <c r="J179" s="9">
        <v>0</v>
      </c>
      <c r="K179" s="48"/>
      <c r="L179" s="54"/>
    </row>
    <row r="180" spans="1:12" ht="18.2" customHeight="1" x14ac:dyDescent="0.25">
      <c r="A180" s="61" t="s">
        <v>122</v>
      </c>
      <c r="B180" s="61"/>
      <c r="C180" s="61"/>
      <c r="D180" s="61"/>
      <c r="E180" s="61"/>
      <c r="F180" s="54" t="s">
        <v>102</v>
      </c>
      <c r="G180" s="58">
        <f>SUM(G183:G184)</f>
        <v>79875</v>
      </c>
      <c r="H180" s="58">
        <f>SUM(H185,H190)</f>
        <v>72716</v>
      </c>
      <c r="I180" s="58">
        <f>SUM(I185,I190)</f>
        <v>7159</v>
      </c>
      <c r="J180" s="58">
        <f>SUM(J185,J190)</f>
        <v>0</v>
      </c>
      <c r="K180" s="54" t="str">
        <f>IF(H184=0,"-","")</f>
        <v/>
      </c>
      <c r="L180" s="54" t="str">
        <f>IF(H184=0,"-","")</f>
        <v/>
      </c>
    </row>
    <row r="181" spans="1:12" ht="18.2" customHeight="1" x14ac:dyDescent="0.25">
      <c r="A181" s="61"/>
      <c r="B181" s="61"/>
      <c r="C181" s="61"/>
      <c r="D181" s="61"/>
      <c r="E181" s="61"/>
      <c r="F181" s="54"/>
      <c r="G181" s="58"/>
      <c r="H181" s="58"/>
      <c r="I181" s="58"/>
      <c r="J181" s="58"/>
      <c r="K181" s="54"/>
      <c r="L181" s="54"/>
    </row>
    <row r="182" spans="1:12" ht="18.2" customHeight="1" x14ac:dyDescent="0.25">
      <c r="A182" s="61"/>
      <c r="B182" s="61"/>
      <c r="C182" s="61"/>
      <c r="D182" s="61"/>
      <c r="E182" s="61"/>
      <c r="F182" s="54"/>
      <c r="G182" s="58"/>
      <c r="H182" s="58"/>
      <c r="I182" s="58"/>
      <c r="J182" s="58"/>
      <c r="K182" s="54"/>
      <c r="L182" s="54"/>
    </row>
    <row r="183" spans="1:12" ht="18.2" customHeight="1" x14ac:dyDescent="0.25">
      <c r="A183" s="61"/>
      <c r="B183" s="61"/>
      <c r="C183" s="61"/>
      <c r="D183" s="61"/>
      <c r="E183" s="61"/>
      <c r="F183" s="4" t="s">
        <v>7</v>
      </c>
      <c r="G183" s="9">
        <f>SUM(H183:J183)</f>
        <v>4875</v>
      </c>
      <c r="H183" s="9">
        <f t="shared" ref="H183:J184" si="11">SUM(H188,H193)</f>
        <v>0</v>
      </c>
      <c r="I183" s="9">
        <f t="shared" si="11"/>
        <v>4875</v>
      </c>
      <c r="J183" s="9">
        <f t="shared" si="11"/>
        <v>0</v>
      </c>
      <c r="K183" s="54"/>
      <c r="L183" s="54"/>
    </row>
    <row r="184" spans="1:12" ht="18.2" customHeight="1" x14ac:dyDescent="0.25">
      <c r="A184" s="61"/>
      <c r="B184" s="61"/>
      <c r="C184" s="61"/>
      <c r="D184" s="61"/>
      <c r="E184" s="61"/>
      <c r="F184" s="4" t="s">
        <v>8</v>
      </c>
      <c r="G184" s="9">
        <f>SUM(H184:J184)</f>
        <v>75000</v>
      </c>
      <c r="H184" s="9">
        <f t="shared" si="11"/>
        <v>72716</v>
      </c>
      <c r="I184" s="9">
        <f t="shared" si="11"/>
        <v>2284</v>
      </c>
      <c r="J184" s="9">
        <f t="shared" si="11"/>
        <v>0</v>
      </c>
      <c r="K184" s="54"/>
      <c r="L184" s="54"/>
    </row>
    <row r="185" spans="1:12" ht="18.2" customHeight="1" x14ac:dyDescent="0.25">
      <c r="A185" s="55" t="s">
        <v>65</v>
      </c>
      <c r="B185" s="56" t="s">
        <v>29</v>
      </c>
      <c r="C185" s="56" t="s">
        <v>30</v>
      </c>
      <c r="D185" s="57" t="s">
        <v>80</v>
      </c>
      <c r="E185" s="57" t="s">
        <v>81</v>
      </c>
      <c r="F185" s="54" t="s">
        <v>102</v>
      </c>
      <c r="G185" s="58">
        <f>SUM(G188:G189)</f>
        <v>37275</v>
      </c>
      <c r="H185" s="58">
        <f>SUM(H188:H189)</f>
        <v>33950</v>
      </c>
      <c r="I185" s="58">
        <f>SUM(I188:I189)</f>
        <v>3325</v>
      </c>
      <c r="J185" s="58">
        <f>SUM(J188:J189)</f>
        <v>0</v>
      </c>
      <c r="K185" s="48">
        <v>164009.66</v>
      </c>
      <c r="L185" s="54">
        <v>22</v>
      </c>
    </row>
    <row r="186" spans="1:12" ht="18.2" customHeight="1" x14ac:dyDescent="0.25">
      <c r="A186" s="55"/>
      <c r="B186" s="56"/>
      <c r="C186" s="56"/>
      <c r="D186" s="57"/>
      <c r="E186" s="57"/>
      <c r="F186" s="54"/>
      <c r="G186" s="58"/>
      <c r="H186" s="58"/>
      <c r="I186" s="58"/>
      <c r="J186" s="58"/>
      <c r="K186" s="48"/>
      <c r="L186" s="54"/>
    </row>
    <row r="187" spans="1:12" ht="18.2" customHeight="1" x14ac:dyDescent="0.25">
      <c r="A187" s="55"/>
      <c r="B187" s="56"/>
      <c r="C187" s="56"/>
      <c r="D187" s="57"/>
      <c r="E187" s="57"/>
      <c r="F187" s="54"/>
      <c r="G187" s="58"/>
      <c r="H187" s="58"/>
      <c r="I187" s="58"/>
      <c r="J187" s="58"/>
      <c r="K187" s="48"/>
      <c r="L187" s="54"/>
    </row>
    <row r="188" spans="1:12" ht="18.2" customHeight="1" x14ac:dyDescent="0.25">
      <c r="A188" s="55"/>
      <c r="B188" s="56"/>
      <c r="C188" s="56"/>
      <c r="D188" s="57"/>
      <c r="E188" s="57"/>
      <c r="F188" s="4" t="s">
        <v>7</v>
      </c>
      <c r="G188" s="9">
        <f>SUM(H188:J188)</f>
        <v>2275</v>
      </c>
      <c r="H188" s="9">
        <v>0</v>
      </c>
      <c r="I188" s="9">
        <v>2275</v>
      </c>
      <c r="J188" s="9">
        <v>0</v>
      </c>
      <c r="K188" s="48"/>
      <c r="L188" s="54"/>
    </row>
    <row r="189" spans="1:12" ht="18.2" customHeight="1" x14ac:dyDescent="0.25">
      <c r="A189" s="55"/>
      <c r="B189" s="56"/>
      <c r="C189" s="56"/>
      <c r="D189" s="57"/>
      <c r="E189" s="57"/>
      <c r="F189" s="4" t="s">
        <v>8</v>
      </c>
      <c r="G189" s="9">
        <f>SUM(H189:J189)</f>
        <v>35000</v>
      </c>
      <c r="H189" s="9">
        <v>33950</v>
      </c>
      <c r="I189" s="9">
        <v>1050</v>
      </c>
      <c r="J189" s="9">
        <v>0</v>
      </c>
      <c r="K189" s="48"/>
      <c r="L189" s="54"/>
    </row>
    <row r="190" spans="1:12" ht="18.2" customHeight="1" x14ac:dyDescent="0.25">
      <c r="A190" s="55" t="s">
        <v>66</v>
      </c>
      <c r="B190" s="56" t="s">
        <v>29</v>
      </c>
      <c r="C190" s="56" t="s">
        <v>31</v>
      </c>
      <c r="D190" s="57" t="s">
        <v>80</v>
      </c>
      <c r="E190" s="57" t="s">
        <v>81</v>
      </c>
      <c r="F190" s="54" t="s">
        <v>102</v>
      </c>
      <c r="G190" s="58">
        <f>SUM(G193:G194)</f>
        <v>42600</v>
      </c>
      <c r="H190" s="58">
        <f>SUM(H193:H194)</f>
        <v>38766</v>
      </c>
      <c r="I190" s="58">
        <f>SUM(I193:I194)</f>
        <v>3834</v>
      </c>
      <c r="J190" s="58">
        <f>SUM(J193:J194)</f>
        <v>0</v>
      </c>
      <c r="K190" s="48">
        <v>490708.86</v>
      </c>
      <c r="L190" s="54">
        <v>46</v>
      </c>
    </row>
    <row r="191" spans="1:12" ht="18.2" customHeight="1" x14ac:dyDescent="0.25">
      <c r="A191" s="55"/>
      <c r="B191" s="56"/>
      <c r="C191" s="56"/>
      <c r="D191" s="57"/>
      <c r="E191" s="57"/>
      <c r="F191" s="54"/>
      <c r="G191" s="58"/>
      <c r="H191" s="58"/>
      <c r="I191" s="58"/>
      <c r="J191" s="58"/>
      <c r="K191" s="48"/>
      <c r="L191" s="54"/>
    </row>
    <row r="192" spans="1:12" ht="18.2" customHeight="1" x14ac:dyDescent="0.25">
      <c r="A192" s="55"/>
      <c r="B192" s="56"/>
      <c r="C192" s="56"/>
      <c r="D192" s="57"/>
      <c r="E192" s="57"/>
      <c r="F192" s="54"/>
      <c r="G192" s="58"/>
      <c r="H192" s="58"/>
      <c r="I192" s="58"/>
      <c r="J192" s="58"/>
      <c r="K192" s="48"/>
      <c r="L192" s="54"/>
    </row>
    <row r="193" spans="1:12" ht="18.2" customHeight="1" x14ac:dyDescent="0.25">
      <c r="A193" s="55"/>
      <c r="B193" s="56"/>
      <c r="C193" s="56"/>
      <c r="D193" s="57"/>
      <c r="E193" s="57"/>
      <c r="F193" s="4" t="s">
        <v>7</v>
      </c>
      <c r="G193" s="9">
        <f>SUM(H193:J193)</f>
        <v>2600</v>
      </c>
      <c r="H193" s="9">
        <v>0</v>
      </c>
      <c r="I193" s="9">
        <v>2600</v>
      </c>
      <c r="J193" s="9">
        <v>0</v>
      </c>
      <c r="K193" s="48"/>
      <c r="L193" s="54"/>
    </row>
    <row r="194" spans="1:12" ht="18.2" customHeight="1" x14ac:dyDescent="0.25">
      <c r="A194" s="55"/>
      <c r="B194" s="56"/>
      <c r="C194" s="56"/>
      <c r="D194" s="57"/>
      <c r="E194" s="57"/>
      <c r="F194" s="4" t="s">
        <v>8</v>
      </c>
      <c r="G194" s="9">
        <f>SUM(H194:J194)</f>
        <v>40000</v>
      </c>
      <c r="H194" s="9">
        <v>38766</v>
      </c>
      <c r="I194" s="9">
        <v>1234</v>
      </c>
      <c r="J194" s="9">
        <v>0</v>
      </c>
      <c r="K194" s="48"/>
      <c r="L194" s="54"/>
    </row>
    <row r="195" spans="1:12" ht="18.2" customHeight="1" x14ac:dyDescent="0.25">
      <c r="A195" s="61" t="s">
        <v>123</v>
      </c>
      <c r="B195" s="61"/>
      <c r="C195" s="61"/>
      <c r="D195" s="61"/>
      <c r="E195" s="61"/>
      <c r="F195" s="54" t="s">
        <v>102</v>
      </c>
      <c r="G195" s="58">
        <f>SUM(G198:G199)</f>
        <v>102522.67</v>
      </c>
      <c r="H195" s="58">
        <f>SUM(H200,H205)</f>
        <v>93571.7</v>
      </c>
      <c r="I195" s="58">
        <f>SUM(I200,I205)</f>
        <v>8950.9699999999993</v>
      </c>
      <c r="J195" s="58">
        <f>SUM(J200,J205)</f>
        <v>0</v>
      </c>
      <c r="K195" s="54" t="str">
        <f>IF(H199=0,"-","")</f>
        <v/>
      </c>
      <c r="L195" s="54" t="str">
        <f>IF(H199=0,"-","")</f>
        <v/>
      </c>
    </row>
    <row r="196" spans="1:12" ht="18.2" customHeight="1" x14ac:dyDescent="0.25">
      <c r="A196" s="61"/>
      <c r="B196" s="61"/>
      <c r="C196" s="61"/>
      <c r="D196" s="61"/>
      <c r="E196" s="61"/>
      <c r="F196" s="54"/>
      <c r="G196" s="58"/>
      <c r="H196" s="58"/>
      <c r="I196" s="58"/>
      <c r="J196" s="58"/>
      <c r="K196" s="54"/>
      <c r="L196" s="54"/>
    </row>
    <row r="197" spans="1:12" ht="18.2" customHeight="1" x14ac:dyDescent="0.25">
      <c r="A197" s="61"/>
      <c r="B197" s="61"/>
      <c r="C197" s="61"/>
      <c r="D197" s="61"/>
      <c r="E197" s="61"/>
      <c r="F197" s="54"/>
      <c r="G197" s="58"/>
      <c r="H197" s="58"/>
      <c r="I197" s="58"/>
      <c r="J197" s="58"/>
      <c r="K197" s="54"/>
      <c r="L197" s="54"/>
    </row>
    <row r="198" spans="1:12" ht="18.2" customHeight="1" x14ac:dyDescent="0.25">
      <c r="A198" s="61"/>
      <c r="B198" s="61"/>
      <c r="C198" s="61"/>
      <c r="D198" s="61"/>
      <c r="E198" s="61"/>
      <c r="F198" s="4" t="s">
        <v>7</v>
      </c>
      <c r="G198" s="9">
        <f>SUM(H198:J198)</f>
        <v>6056.98</v>
      </c>
      <c r="H198" s="9">
        <f t="shared" ref="H198:J199" si="12">SUM(H203,H208)</f>
        <v>0</v>
      </c>
      <c r="I198" s="9">
        <f t="shared" si="12"/>
        <v>6056.98</v>
      </c>
      <c r="J198" s="9">
        <f t="shared" si="12"/>
        <v>0</v>
      </c>
      <c r="K198" s="54"/>
      <c r="L198" s="54"/>
    </row>
    <row r="199" spans="1:12" ht="18.2" customHeight="1" x14ac:dyDescent="0.25">
      <c r="A199" s="61"/>
      <c r="B199" s="61"/>
      <c r="C199" s="61"/>
      <c r="D199" s="61"/>
      <c r="E199" s="61"/>
      <c r="F199" s="4" t="s">
        <v>8</v>
      </c>
      <c r="G199" s="9">
        <f>SUM(H199:J199)</f>
        <v>96465.69</v>
      </c>
      <c r="H199" s="9">
        <f t="shared" si="12"/>
        <v>93571.7</v>
      </c>
      <c r="I199" s="9">
        <f t="shared" si="12"/>
        <v>2893.99</v>
      </c>
      <c r="J199" s="9">
        <f t="shared" si="12"/>
        <v>0</v>
      </c>
      <c r="K199" s="54"/>
      <c r="L199" s="54"/>
    </row>
    <row r="200" spans="1:12" ht="18.2" customHeight="1" x14ac:dyDescent="0.25">
      <c r="A200" s="55" t="s">
        <v>65</v>
      </c>
      <c r="B200" s="56" t="s">
        <v>32</v>
      </c>
      <c r="C200" s="56" t="s">
        <v>97</v>
      </c>
      <c r="D200" s="57" t="s">
        <v>80</v>
      </c>
      <c r="E200" s="57" t="s">
        <v>82</v>
      </c>
      <c r="F200" s="54" t="s">
        <v>102</v>
      </c>
      <c r="G200" s="58">
        <f>SUM(G203:G204)</f>
        <v>85200</v>
      </c>
      <c r="H200" s="58">
        <f>SUM(H203:H204)</f>
        <v>77600</v>
      </c>
      <c r="I200" s="58">
        <f>SUM(I203:I204)</f>
        <v>7600</v>
      </c>
      <c r="J200" s="58">
        <f>SUM(J203:J204)</f>
        <v>0</v>
      </c>
      <c r="K200" s="48">
        <v>264846.42</v>
      </c>
      <c r="L200" s="54">
        <v>30</v>
      </c>
    </row>
    <row r="201" spans="1:12" ht="18.2" customHeight="1" x14ac:dyDescent="0.25">
      <c r="A201" s="55"/>
      <c r="B201" s="56"/>
      <c r="C201" s="56"/>
      <c r="D201" s="57"/>
      <c r="E201" s="57"/>
      <c r="F201" s="54"/>
      <c r="G201" s="58"/>
      <c r="H201" s="58"/>
      <c r="I201" s="58"/>
      <c r="J201" s="58"/>
      <c r="K201" s="48"/>
      <c r="L201" s="54"/>
    </row>
    <row r="202" spans="1:12" ht="18.2" customHeight="1" x14ac:dyDescent="0.25">
      <c r="A202" s="55"/>
      <c r="B202" s="56"/>
      <c r="C202" s="56"/>
      <c r="D202" s="57"/>
      <c r="E202" s="57"/>
      <c r="F202" s="54"/>
      <c r="G202" s="58"/>
      <c r="H202" s="58"/>
      <c r="I202" s="58"/>
      <c r="J202" s="58"/>
      <c r="K202" s="48"/>
      <c r="L202" s="54"/>
    </row>
    <row r="203" spans="1:12" ht="18.2" customHeight="1" x14ac:dyDescent="0.25">
      <c r="A203" s="55"/>
      <c r="B203" s="56"/>
      <c r="C203" s="56"/>
      <c r="D203" s="57"/>
      <c r="E203" s="57"/>
      <c r="F203" s="4" t="s">
        <v>7</v>
      </c>
      <c r="G203" s="9">
        <f>SUM(H203:J203)</f>
        <v>5200</v>
      </c>
      <c r="H203" s="9">
        <v>0</v>
      </c>
      <c r="I203" s="9">
        <v>5200</v>
      </c>
      <c r="J203" s="9">
        <v>0</v>
      </c>
      <c r="K203" s="48"/>
      <c r="L203" s="54"/>
    </row>
    <row r="204" spans="1:12" ht="19.5" customHeight="1" x14ac:dyDescent="0.25">
      <c r="A204" s="55"/>
      <c r="B204" s="56"/>
      <c r="C204" s="56"/>
      <c r="D204" s="57"/>
      <c r="E204" s="57"/>
      <c r="F204" s="4" t="s">
        <v>8</v>
      </c>
      <c r="G204" s="9">
        <f>SUM(H204:J204)</f>
        <v>80000</v>
      </c>
      <c r="H204" s="9">
        <v>77600</v>
      </c>
      <c r="I204" s="9">
        <v>2400</v>
      </c>
      <c r="J204" s="9">
        <v>0</v>
      </c>
      <c r="K204" s="48"/>
      <c r="L204" s="54"/>
    </row>
    <row r="205" spans="1:12" ht="18.2" customHeight="1" x14ac:dyDescent="0.25">
      <c r="A205" s="55" t="s">
        <v>66</v>
      </c>
      <c r="B205" s="56" t="s">
        <v>32</v>
      </c>
      <c r="C205" s="56" t="s">
        <v>137</v>
      </c>
      <c r="D205" s="57" t="s">
        <v>80</v>
      </c>
      <c r="E205" s="57" t="s">
        <v>81</v>
      </c>
      <c r="F205" s="54" t="s">
        <v>102</v>
      </c>
      <c r="G205" s="58">
        <f>SUM(G208:G209)</f>
        <v>17322.670000000002</v>
      </c>
      <c r="H205" s="58">
        <f>SUM(H208:H209)</f>
        <v>15971.7</v>
      </c>
      <c r="I205" s="58">
        <f>SUM(I208:I209)</f>
        <v>1350.97</v>
      </c>
      <c r="J205" s="58">
        <f>SUM(J208:J209)</f>
        <v>0</v>
      </c>
      <c r="K205" s="48">
        <v>550748.28</v>
      </c>
      <c r="L205" s="54">
        <v>48</v>
      </c>
    </row>
    <row r="206" spans="1:12" ht="18.2" customHeight="1" x14ac:dyDescent="0.25">
      <c r="A206" s="55"/>
      <c r="B206" s="56"/>
      <c r="C206" s="56"/>
      <c r="D206" s="57"/>
      <c r="E206" s="57"/>
      <c r="F206" s="54"/>
      <c r="G206" s="58"/>
      <c r="H206" s="58"/>
      <c r="I206" s="58"/>
      <c r="J206" s="58"/>
      <c r="K206" s="48"/>
      <c r="L206" s="54"/>
    </row>
    <row r="207" spans="1:12" ht="18.2" customHeight="1" x14ac:dyDescent="0.25">
      <c r="A207" s="55"/>
      <c r="B207" s="56"/>
      <c r="C207" s="56"/>
      <c r="D207" s="57"/>
      <c r="E207" s="57"/>
      <c r="F207" s="54"/>
      <c r="G207" s="58"/>
      <c r="H207" s="58"/>
      <c r="I207" s="58"/>
      <c r="J207" s="58"/>
      <c r="K207" s="48"/>
      <c r="L207" s="54"/>
    </row>
    <row r="208" spans="1:12" ht="18.2" customHeight="1" x14ac:dyDescent="0.25">
      <c r="A208" s="55"/>
      <c r="B208" s="56"/>
      <c r="C208" s="56"/>
      <c r="D208" s="57"/>
      <c r="E208" s="57"/>
      <c r="F208" s="4" t="s">
        <v>7</v>
      </c>
      <c r="G208" s="9">
        <f>SUM(H208:J208)</f>
        <v>856.98</v>
      </c>
      <c r="H208" s="9">
        <v>0</v>
      </c>
      <c r="I208" s="9">
        <v>856.98</v>
      </c>
      <c r="J208" s="9">
        <v>0</v>
      </c>
      <c r="K208" s="48"/>
      <c r="L208" s="54"/>
    </row>
    <row r="209" spans="1:12" ht="16.5" customHeight="1" x14ac:dyDescent="0.25">
      <c r="A209" s="55"/>
      <c r="B209" s="56"/>
      <c r="C209" s="56"/>
      <c r="D209" s="57"/>
      <c r="E209" s="57"/>
      <c r="F209" s="4" t="s">
        <v>8</v>
      </c>
      <c r="G209" s="9">
        <f>SUM(H209:J209)</f>
        <v>16465.690000000002</v>
      </c>
      <c r="H209" s="9">
        <v>15971.7</v>
      </c>
      <c r="I209" s="9">
        <v>493.99</v>
      </c>
      <c r="J209" s="9">
        <v>0</v>
      </c>
      <c r="K209" s="48"/>
      <c r="L209" s="54"/>
    </row>
    <row r="210" spans="1:12" ht="18.2" customHeight="1" x14ac:dyDescent="0.25">
      <c r="A210" s="61" t="s">
        <v>124</v>
      </c>
      <c r="B210" s="61"/>
      <c r="C210" s="61"/>
      <c r="D210" s="61"/>
      <c r="E210" s="61"/>
      <c r="F210" s="54" t="s">
        <v>102</v>
      </c>
      <c r="G210" s="58">
        <f>SUM(G213:G214)</f>
        <v>31950</v>
      </c>
      <c r="H210" s="58">
        <f>SUM(H215)</f>
        <v>29100</v>
      </c>
      <c r="I210" s="58">
        <f>SUM(I215)</f>
        <v>2850</v>
      </c>
      <c r="J210" s="58">
        <f>SUM(J215)</f>
        <v>0</v>
      </c>
      <c r="K210" s="54" t="str">
        <f>IF(H214=0,"-","")</f>
        <v/>
      </c>
      <c r="L210" s="54" t="str">
        <f>IF(H214=0,"-","")</f>
        <v/>
      </c>
    </row>
    <row r="211" spans="1:12" ht="18.2" customHeight="1" x14ac:dyDescent="0.25">
      <c r="A211" s="61"/>
      <c r="B211" s="61"/>
      <c r="C211" s="61"/>
      <c r="D211" s="61"/>
      <c r="E211" s="61"/>
      <c r="F211" s="54"/>
      <c r="G211" s="58"/>
      <c r="H211" s="58"/>
      <c r="I211" s="58"/>
      <c r="J211" s="58"/>
      <c r="K211" s="54"/>
      <c r="L211" s="54"/>
    </row>
    <row r="212" spans="1:12" ht="18.2" customHeight="1" x14ac:dyDescent="0.25">
      <c r="A212" s="61"/>
      <c r="B212" s="61"/>
      <c r="C212" s="61"/>
      <c r="D212" s="61"/>
      <c r="E212" s="61"/>
      <c r="F212" s="54"/>
      <c r="G212" s="58"/>
      <c r="H212" s="58"/>
      <c r="I212" s="58"/>
      <c r="J212" s="58"/>
      <c r="K212" s="54"/>
      <c r="L212" s="54"/>
    </row>
    <row r="213" spans="1:12" ht="18.2" customHeight="1" x14ac:dyDescent="0.25">
      <c r="A213" s="61"/>
      <c r="B213" s="61"/>
      <c r="C213" s="61"/>
      <c r="D213" s="61"/>
      <c r="E213" s="61"/>
      <c r="F213" s="4" t="s">
        <v>7</v>
      </c>
      <c r="G213" s="9">
        <f>SUM(H213:J213)</f>
        <v>1950</v>
      </c>
      <c r="H213" s="9">
        <f t="shared" ref="H213:J214" si="13">SUM(H218)</f>
        <v>0</v>
      </c>
      <c r="I213" s="9">
        <f t="shared" si="13"/>
        <v>1950</v>
      </c>
      <c r="J213" s="9">
        <f t="shared" si="13"/>
        <v>0</v>
      </c>
      <c r="K213" s="54"/>
      <c r="L213" s="54"/>
    </row>
    <row r="214" spans="1:12" ht="18.2" customHeight="1" x14ac:dyDescent="0.25">
      <c r="A214" s="61"/>
      <c r="B214" s="61"/>
      <c r="C214" s="61"/>
      <c r="D214" s="61"/>
      <c r="E214" s="61"/>
      <c r="F214" s="4" t="s">
        <v>8</v>
      </c>
      <c r="G214" s="9">
        <f>SUM(H214:J214)</f>
        <v>30000</v>
      </c>
      <c r="H214" s="9">
        <f t="shared" si="13"/>
        <v>29100</v>
      </c>
      <c r="I214" s="9">
        <f t="shared" si="13"/>
        <v>900</v>
      </c>
      <c r="J214" s="9">
        <f t="shared" si="13"/>
        <v>0</v>
      </c>
      <c r="K214" s="54"/>
      <c r="L214" s="54"/>
    </row>
    <row r="215" spans="1:12" ht="18.2" customHeight="1" x14ac:dyDescent="0.25">
      <c r="A215" s="55" t="s">
        <v>65</v>
      </c>
      <c r="B215" s="56" t="s">
        <v>33</v>
      </c>
      <c r="C215" s="56" t="s">
        <v>136</v>
      </c>
      <c r="D215" s="57" t="s">
        <v>80</v>
      </c>
      <c r="E215" s="57" t="s">
        <v>81</v>
      </c>
      <c r="F215" s="54" t="s">
        <v>102</v>
      </c>
      <c r="G215" s="58">
        <f>SUM(G218:G219)</f>
        <v>31950</v>
      </c>
      <c r="H215" s="58">
        <f>SUM(H218:H219)</f>
        <v>29100</v>
      </c>
      <c r="I215" s="58">
        <f>SUM(I218:I219)</f>
        <v>2850</v>
      </c>
      <c r="J215" s="58">
        <f>SUM(J218:J219)</f>
        <v>0</v>
      </c>
      <c r="K215" s="48">
        <v>319780.21999999997</v>
      </c>
      <c r="L215" s="54">
        <v>35</v>
      </c>
    </row>
    <row r="216" spans="1:12" ht="18.2" customHeight="1" x14ac:dyDescent="0.25">
      <c r="A216" s="55"/>
      <c r="B216" s="56"/>
      <c r="C216" s="56"/>
      <c r="D216" s="57"/>
      <c r="E216" s="57"/>
      <c r="F216" s="54"/>
      <c r="G216" s="58"/>
      <c r="H216" s="58"/>
      <c r="I216" s="58"/>
      <c r="J216" s="58"/>
      <c r="K216" s="48"/>
      <c r="L216" s="54"/>
    </row>
    <row r="217" spans="1:12" ht="18.2" customHeight="1" x14ac:dyDescent="0.25">
      <c r="A217" s="55"/>
      <c r="B217" s="56"/>
      <c r="C217" s="56"/>
      <c r="D217" s="57"/>
      <c r="E217" s="57"/>
      <c r="F217" s="54"/>
      <c r="G217" s="58"/>
      <c r="H217" s="58"/>
      <c r="I217" s="58"/>
      <c r="J217" s="58"/>
      <c r="K217" s="48"/>
      <c r="L217" s="54"/>
    </row>
    <row r="218" spans="1:12" ht="18.2" customHeight="1" x14ac:dyDescent="0.25">
      <c r="A218" s="55"/>
      <c r="B218" s="56"/>
      <c r="C218" s="56"/>
      <c r="D218" s="57"/>
      <c r="E218" s="57"/>
      <c r="F218" s="4" t="s">
        <v>7</v>
      </c>
      <c r="G218" s="9">
        <f>SUM(H218:J218)</f>
        <v>1950</v>
      </c>
      <c r="H218" s="9">
        <v>0</v>
      </c>
      <c r="I218" s="9">
        <v>1950</v>
      </c>
      <c r="J218" s="9">
        <v>0</v>
      </c>
      <c r="K218" s="48"/>
      <c r="L218" s="54"/>
    </row>
    <row r="219" spans="1:12" ht="18.2" customHeight="1" x14ac:dyDescent="0.25">
      <c r="A219" s="55"/>
      <c r="B219" s="56"/>
      <c r="C219" s="56"/>
      <c r="D219" s="57"/>
      <c r="E219" s="57"/>
      <c r="F219" s="4" t="s">
        <v>8</v>
      </c>
      <c r="G219" s="9">
        <f>SUM(H219:J219)</f>
        <v>30000</v>
      </c>
      <c r="H219" s="9">
        <v>29100</v>
      </c>
      <c r="I219" s="9">
        <v>900</v>
      </c>
      <c r="J219" s="9">
        <v>0</v>
      </c>
      <c r="K219" s="48"/>
      <c r="L219" s="54"/>
    </row>
    <row r="220" spans="1:12" ht="18.2" customHeight="1" x14ac:dyDescent="0.25">
      <c r="A220" s="61" t="s">
        <v>125</v>
      </c>
      <c r="B220" s="61"/>
      <c r="C220" s="61"/>
      <c r="D220" s="61"/>
      <c r="E220" s="61"/>
      <c r="F220" s="54" t="s">
        <v>102</v>
      </c>
      <c r="G220" s="58">
        <f>SUM(G223:G224)</f>
        <v>97434.953999999998</v>
      </c>
      <c r="H220" s="58">
        <f>SUM(H225,H230,H235)</f>
        <v>92241.287639999995</v>
      </c>
      <c r="I220" s="58">
        <f>SUM(I225,I230,I235)</f>
        <v>5193.6663600000002</v>
      </c>
      <c r="J220" s="58">
        <f>SUM(J225,J230,J235)</f>
        <v>0</v>
      </c>
      <c r="K220" s="54" t="str">
        <f>IF(H224=0,"-","")</f>
        <v/>
      </c>
      <c r="L220" s="54" t="str">
        <f>IF(H224=0,"-","")</f>
        <v/>
      </c>
    </row>
    <row r="221" spans="1:12" ht="18.2" customHeight="1" x14ac:dyDescent="0.25">
      <c r="A221" s="61"/>
      <c r="B221" s="61"/>
      <c r="C221" s="61"/>
      <c r="D221" s="61"/>
      <c r="E221" s="61"/>
      <c r="F221" s="54"/>
      <c r="G221" s="58"/>
      <c r="H221" s="58"/>
      <c r="I221" s="58"/>
      <c r="J221" s="58"/>
      <c r="K221" s="54"/>
      <c r="L221" s="54"/>
    </row>
    <row r="222" spans="1:12" ht="18.2" customHeight="1" x14ac:dyDescent="0.25">
      <c r="A222" s="61"/>
      <c r="B222" s="61"/>
      <c r="C222" s="61"/>
      <c r="D222" s="61"/>
      <c r="E222" s="61"/>
      <c r="F222" s="54"/>
      <c r="G222" s="58"/>
      <c r="H222" s="58"/>
      <c r="I222" s="58"/>
      <c r="J222" s="58"/>
      <c r="K222" s="54"/>
      <c r="L222" s="54"/>
    </row>
    <row r="223" spans="1:12" ht="18.2" customHeight="1" x14ac:dyDescent="0.25">
      <c r="A223" s="61"/>
      <c r="B223" s="61"/>
      <c r="C223" s="61"/>
      <c r="D223" s="61"/>
      <c r="E223" s="61"/>
      <c r="F223" s="4" t="s">
        <v>7</v>
      </c>
      <c r="G223" s="9">
        <f>SUM(H223:J223)</f>
        <v>2275</v>
      </c>
      <c r="H223" s="9">
        <f t="shared" ref="H223:J224" si="14">SUM(H228,H233,H238)</f>
        <v>0</v>
      </c>
      <c r="I223" s="9">
        <f t="shared" si="14"/>
        <v>2275</v>
      </c>
      <c r="J223" s="9">
        <f t="shared" si="14"/>
        <v>0</v>
      </c>
      <c r="K223" s="54"/>
      <c r="L223" s="54"/>
    </row>
    <row r="224" spans="1:12" ht="18.2" customHeight="1" x14ac:dyDescent="0.25">
      <c r="A224" s="61"/>
      <c r="B224" s="61"/>
      <c r="C224" s="61"/>
      <c r="D224" s="61"/>
      <c r="E224" s="61"/>
      <c r="F224" s="4" t="s">
        <v>8</v>
      </c>
      <c r="G224" s="9">
        <f>SUM(H224:J224)</f>
        <v>95159.953999999998</v>
      </c>
      <c r="H224" s="9">
        <f t="shared" si="14"/>
        <v>92241.287639999995</v>
      </c>
      <c r="I224" s="9">
        <f t="shared" si="14"/>
        <v>2918.6663600000002</v>
      </c>
      <c r="J224" s="9">
        <f t="shared" si="14"/>
        <v>0</v>
      </c>
      <c r="K224" s="54"/>
      <c r="L224" s="54"/>
    </row>
    <row r="225" spans="1:12" ht="18.2" customHeight="1" x14ac:dyDescent="0.25">
      <c r="A225" s="55" t="s">
        <v>65</v>
      </c>
      <c r="B225" s="56" t="s">
        <v>34</v>
      </c>
      <c r="C225" s="56" t="s">
        <v>35</v>
      </c>
      <c r="D225" s="57" t="s">
        <v>80</v>
      </c>
      <c r="E225" s="57" t="s">
        <v>81</v>
      </c>
      <c r="F225" s="54" t="s">
        <v>102</v>
      </c>
      <c r="G225" s="58">
        <f>SUM(G228:G229)</f>
        <v>21300</v>
      </c>
      <c r="H225" s="58">
        <f>SUM(H228:H229)</f>
        <v>19336</v>
      </c>
      <c r="I225" s="58">
        <f>SUM(I228:I229)</f>
        <v>1964</v>
      </c>
      <c r="J225" s="58">
        <f>SUM(J228:J229)</f>
        <v>0</v>
      </c>
      <c r="K225" s="48">
        <v>20570212.77</v>
      </c>
      <c r="L225" s="54">
        <v>24</v>
      </c>
    </row>
    <row r="226" spans="1:12" ht="18.2" customHeight="1" x14ac:dyDescent="0.25">
      <c r="A226" s="55"/>
      <c r="B226" s="56"/>
      <c r="C226" s="56"/>
      <c r="D226" s="57"/>
      <c r="E226" s="57"/>
      <c r="F226" s="54"/>
      <c r="G226" s="58"/>
      <c r="H226" s="58"/>
      <c r="I226" s="58"/>
      <c r="J226" s="58"/>
      <c r="K226" s="48"/>
      <c r="L226" s="54"/>
    </row>
    <row r="227" spans="1:12" ht="18.2" customHeight="1" x14ac:dyDescent="0.25">
      <c r="A227" s="55"/>
      <c r="B227" s="56"/>
      <c r="C227" s="56"/>
      <c r="D227" s="57"/>
      <c r="E227" s="57"/>
      <c r="F227" s="54"/>
      <c r="G227" s="58"/>
      <c r="H227" s="58"/>
      <c r="I227" s="58"/>
      <c r="J227" s="58"/>
      <c r="K227" s="48"/>
      <c r="L227" s="54"/>
    </row>
    <row r="228" spans="1:12" ht="18.2" customHeight="1" x14ac:dyDescent="0.25">
      <c r="A228" s="55"/>
      <c r="B228" s="56"/>
      <c r="C228" s="56"/>
      <c r="D228" s="57"/>
      <c r="E228" s="57"/>
      <c r="F228" s="4" t="s">
        <v>7</v>
      </c>
      <c r="G228" s="9">
        <f>SUM(H228:J228)</f>
        <v>1300</v>
      </c>
      <c r="H228" s="9">
        <v>0</v>
      </c>
      <c r="I228" s="9">
        <v>1300</v>
      </c>
      <c r="J228" s="9">
        <v>0</v>
      </c>
      <c r="K228" s="48"/>
      <c r="L228" s="54"/>
    </row>
    <row r="229" spans="1:12" ht="18.2" customHeight="1" x14ac:dyDescent="0.25">
      <c r="A229" s="55"/>
      <c r="B229" s="56"/>
      <c r="C229" s="56"/>
      <c r="D229" s="57"/>
      <c r="E229" s="57"/>
      <c r="F229" s="4" t="s">
        <v>8</v>
      </c>
      <c r="G229" s="9">
        <f>SUM(H229:J229)</f>
        <v>20000</v>
      </c>
      <c r="H229" s="9">
        <v>19336</v>
      </c>
      <c r="I229" s="9">
        <v>664</v>
      </c>
      <c r="J229" s="9">
        <v>0</v>
      </c>
      <c r="K229" s="48"/>
      <c r="L229" s="54"/>
    </row>
    <row r="230" spans="1:12" ht="18.2" customHeight="1" x14ac:dyDescent="0.25">
      <c r="A230" s="55" t="s">
        <v>66</v>
      </c>
      <c r="B230" s="56" t="s">
        <v>34</v>
      </c>
      <c r="C230" s="56" t="s">
        <v>138</v>
      </c>
      <c r="D230" s="57" t="s">
        <v>80</v>
      </c>
      <c r="E230" s="57" t="s">
        <v>81</v>
      </c>
      <c r="F230" s="54" t="s">
        <v>102</v>
      </c>
      <c r="G230" s="58">
        <f>SUM(G233:G234)</f>
        <v>60159.954000000005</v>
      </c>
      <c r="H230" s="58">
        <f>SUM(H233:H234)</f>
        <v>58355.287640000002</v>
      </c>
      <c r="I230" s="58">
        <f>SUM(I233:I234)</f>
        <v>1804.6663599999999</v>
      </c>
      <c r="J230" s="58">
        <f>SUM(J233:J234)</f>
        <v>0</v>
      </c>
      <c r="K230" s="48">
        <v>3432662.94</v>
      </c>
      <c r="L230" s="54">
        <v>57</v>
      </c>
    </row>
    <row r="231" spans="1:12" ht="18.2" customHeight="1" x14ac:dyDescent="0.25">
      <c r="A231" s="55"/>
      <c r="B231" s="56"/>
      <c r="C231" s="56"/>
      <c r="D231" s="57"/>
      <c r="E231" s="57"/>
      <c r="F231" s="54"/>
      <c r="G231" s="58"/>
      <c r="H231" s="58"/>
      <c r="I231" s="58"/>
      <c r="J231" s="58"/>
      <c r="K231" s="48"/>
      <c r="L231" s="54"/>
    </row>
    <row r="232" spans="1:12" ht="18.2" customHeight="1" x14ac:dyDescent="0.25">
      <c r="A232" s="55"/>
      <c r="B232" s="56"/>
      <c r="C232" s="56"/>
      <c r="D232" s="57"/>
      <c r="E232" s="57"/>
      <c r="F232" s="54"/>
      <c r="G232" s="58"/>
      <c r="H232" s="58"/>
      <c r="I232" s="58"/>
      <c r="J232" s="58"/>
      <c r="K232" s="48"/>
      <c r="L232" s="54"/>
    </row>
    <row r="233" spans="1:12" ht="18.2" customHeight="1" x14ac:dyDescent="0.25">
      <c r="A233" s="55"/>
      <c r="B233" s="56"/>
      <c r="C233" s="56"/>
      <c r="D233" s="57"/>
      <c r="E233" s="57"/>
      <c r="F233" s="4" t="s">
        <v>7</v>
      </c>
      <c r="G233" s="9">
        <f>SUM(H233:J233)</f>
        <v>0</v>
      </c>
      <c r="H233" s="9">
        <v>0</v>
      </c>
      <c r="I233" s="9">
        <v>0</v>
      </c>
      <c r="J233" s="9">
        <v>0</v>
      </c>
      <c r="K233" s="48"/>
      <c r="L233" s="54"/>
    </row>
    <row r="234" spans="1:12" ht="18.2" customHeight="1" x14ac:dyDescent="0.25">
      <c r="A234" s="55"/>
      <c r="B234" s="56"/>
      <c r="C234" s="56"/>
      <c r="D234" s="57"/>
      <c r="E234" s="57"/>
      <c r="F234" s="4" t="s">
        <v>8</v>
      </c>
      <c r="G234" s="9">
        <f>SUM(H234:J234)</f>
        <v>60159.954000000005</v>
      </c>
      <c r="H234" s="9">
        <v>58355.287640000002</v>
      </c>
      <c r="I234" s="9">
        <v>1804.6663599999999</v>
      </c>
      <c r="J234" s="9">
        <v>0</v>
      </c>
      <c r="K234" s="48"/>
      <c r="L234" s="54"/>
    </row>
    <row r="235" spans="1:12" ht="18.2" customHeight="1" x14ac:dyDescent="0.25">
      <c r="A235" s="55" t="s">
        <v>68</v>
      </c>
      <c r="B235" s="56" t="s">
        <v>34</v>
      </c>
      <c r="C235" s="56" t="s">
        <v>36</v>
      </c>
      <c r="D235" s="57" t="s">
        <v>80</v>
      </c>
      <c r="E235" s="57" t="s">
        <v>81</v>
      </c>
      <c r="F235" s="54" t="s">
        <v>102</v>
      </c>
      <c r="G235" s="58">
        <f>SUM(G238:G239)</f>
        <v>15975</v>
      </c>
      <c r="H235" s="58">
        <f>SUM(H238:H239)</f>
        <v>14550</v>
      </c>
      <c r="I235" s="58">
        <f>SUM(I238:I239)</f>
        <v>1425</v>
      </c>
      <c r="J235" s="58">
        <f>SUM(J238:J239)</f>
        <v>0</v>
      </c>
      <c r="K235" s="48">
        <v>194000</v>
      </c>
      <c r="L235" s="54">
        <v>23</v>
      </c>
    </row>
    <row r="236" spans="1:12" ht="18.2" customHeight="1" x14ac:dyDescent="0.25">
      <c r="A236" s="55"/>
      <c r="B236" s="56"/>
      <c r="C236" s="56"/>
      <c r="D236" s="57"/>
      <c r="E236" s="57"/>
      <c r="F236" s="54"/>
      <c r="G236" s="58"/>
      <c r="H236" s="58"/>
      <c r="I236" s="58"/>
      <c r="J236" s="58"/>
      <c r="K236" s="48"/>
      <c r="L236" s="54"/>
    </row>
    <row r="237" spans="1:12" ht="18.2" customHeight="1" x14ac:dyDescent="0.25">
      <c r="A237" s="55"/>
      <c r="B237" s="56"/>
      <c r="C237" s="56"/>
      <c r="D237" s="57"/>
      <c r="E237" s="57"/>
      <c r="F237" s="54"/>
      <c r="G237" s="58"/>
      <c r="H237" s="58"/>
      <c r="I237" s="58"/>
      <c r="J237" s="58"/>
      <c r="K237" s="48"/>
      <c r="L237" s="54"/>
    </row>
    <row r="238" spans="1:12" ht="18.2" customHeight="1" x14ac:dyDescent="0.25">
      <c r="A238" s="55"/>
      <c r="B238" s="56"/>
      <c r="C238" s="56"/>
      <c r="D238" s="57"/>
      <c r="E238" s="57"/>
      <c r="F238" s="4" t="s">
        <v>7</v>
      </c>
      <c r="G238" s="9">
        <f>SUM(H238:J238)</f>
        <v>975</v>
      </c>
      <c r="H238" s="9">
        <v>0</v>
      </c>
      <c r="I238" s="9">
        <v>975</v>
      </c>
      <c r="J238" s="9">
        <v>0</v>
      </c>
      <c r="K238" s="48"/>
      <c r="L238" s="54"/>
    </row>
    <row r="239" spans="1:12" ht="18.2" customHeight="1" x14ac:dyDescent="0.25">
      <c r="A239" s="55"/>
      <c r="B239" s="56"/>
      <c r="C239" s="56"/>
      <c r="D239" s="57"/>
      <c r="E239" s="57"/>
      <c r="F239" s="4" t="s">
        <v>8</v>
      </c>
      <c r="G239" s="9">
        <f>SUM(H239:J239)</f>
        <v>15000</v>
      </c>
      <c r="H239" s="9">
        <v>14550</v>
      </c>
      <c r="I239" s="9">
        <v>450</v>
      </c>
      <c r="J239" s="9">
        <v>0</v>
      </c>
      <c r="K239" s="48"/>
      <c r="L239" s="54"/>
    </row>
    <row r="240" spans="1:12" ht="18.2" customHeight="1" x14ac:dyDescent="0.25">
      <c r="A240" s="61" t="s">
        <v>126</v>
      </c>
      <c r="B240" s="61"/>
      <c r="C240" s="61"/>
      <c r="D240" s="61"/>
      <c r="E240" s="61"/>
      <c r="F240" s="54" t="s">
        <v>102</v>
      </c>
      <c r="G240" s="58">
        <f>SUM(G243:G244)</f>
        <v>360587.49350000004</v>
      </c>
      <c r="H240" s="58">
        <f>SUM(H245,H250,H255,H260,H265)</f>
        <v>329330.56491000002</v>
      </c>
      <c r="I240" s="58">
        <f>SUM(I245,I250,I255,I260,I265)</f>
        <v>31256.928590000003</v>
      </c>
      <c r="J240" s="58">
        <f>SUM(J245,J250,J255,J260,J265)</f>
        <v>0</v>
      </c>
      <c r="K240" s="54" t="str">
        <f>IF(H244=0,"-","")</f>
        <v/>
      </c>
      <c r="L240" s="54" t="str">
        <f>IF(H244=0,"-","")</f>
        <v/>
      </c>
    </row>
    <row r="241" spans="1:12" ht="18.2" customHeight="1" x14ac:dyDescent="0.25">
      <c r="A241" s="61"/>
      <c r="B241" s="61"/>
      <c r="C241" s="61"/>
      <c r="D241" s="61"/>
      <c r="E241" s="61"/>
      <c r="F241" s="54"/>
      <c r="G241" s="58"/>
      <c r="H241" s="58"/>
      <c r="I241" s="58"/>
      <c r="J241" s="58"/>
      <c r="K241" s="54"/>
      <c r="L241" s="54"/>
    </row>
    <row r="242" spans="1:12" ht="18.2" customHeight="1" x14ac:dyDescent="0.25">
      <c r="A242" s="61"/>
      <c r="B242" s="61"/>
      <c r="C242" s="61"/>
      <c r="D242" s="61"/>
      <c r="E242" s="61"/>
      <c r="F242" s="54"/>
      <c r="G242" s="58"/>
      <c r="H242" s="58"/>
      <c r="I242" s="58"/>
      <c r="J242" s="58"/>
      <c r="K242" s="54"/>
      <c r="L242" s="54"/>
    </row>
    <row r="243" spans="1:12" ht="18.2" customHeight="1" x14ac:dyDescent="0.25">
      <c r="A243" s="61"/>
      <c r="B243" s="61"/>
      <c r="C243" s="61"/>
      <c r="D243" s="61"/>
      <c r="E243" s="61"/>
      <c r="F243" s="4" t="s">
        <v>7</v>
      </c>
      <c r="G243" s="9">
        <f>SUM(H243:J243)</f>
        <v>21071.46</v>
      </c>
      <c r="H243" s="9">
        <f t="shared" ref="H243:J244" si="15">SUM(H248,H253,H258,H263,H268)</f>
        <v>0</v>
      </c>
      <c r="I243" s="9">
        <f t="shared" si="15"/>
        <v>21071.46</v>
      </c>
      <c r="J243" s="9">
        <f t="shared" si="15"/>
        <v>0</v>
      </c>
      <c r="K243" s="54"/>
      <c r="L243" s="54"/>
    </row>
    <row r="244" spans="1:12" ht="18.2" customHeight="1" x14ac:dyDescent="0.25">
      <c r="A244" s="61"/>
      <c r="B244" s="61"/>
      <c r="C244" s="61"/>
      <c r="D244" s="61"/>
      <c r="E244" s="61"/>
      <c r="F244" s="4" t="s">
        <v>8</v>
      </c>
      <c r="G244" s="9">
        <f>SUM(H244:J244)</f>
        <v>339516.03350000002</v>
      </c>
      <c r="H244" s="9">
        <f t="shared" si="15"/>
        <v>329330.56491000002</v>
      </c>
      <c r="I244" s="9">
        <f t="shared" si="15"/>
        <v>10185.46859</v>
      </c>
      <c r="J244" s="9">
        <f t="shared" si="15"/>
        <v>0</v>
      </c>
      <c r="K244" s="54"/>
      <c r="L244" s="54"/>
    </row>
    <row r="245" spans="1:12" ht="18.2" customHeight="1" x14ac:dyDescent="0.25">
      <c r="A245" s="55" t="s">
        <v>65</v>
      </c>
      <c r="B245" s="56" t="s">
        <v>37</v>
      </c>
      <c r="C245" s="56" t="s">
        <v>101</v>
      </c>
      <c r="D245" s="57" t="s">
        <v>80</v>
      </c>
      <c r="E245" s="57" t="s">
        <v>82</v>
      </c>
      <c r="F245" s="54" t="s">
        <v>102</v>
      </c>
      <c r="G245" s="58">
        <f>SUM(G248:G249)</f>
        <v>59907.37</v>
      </c>
      <c r="H245" s="58">
        <f>SUM(H248:H249)</f>
        <v>50887.08</v>
      </c>
      <c r="I245" s="58">
        <f>SUM(I248:I249)</f>
        <v>9020.2900000000009</v>
      </c>
      <c r="J245" s="58">
        <f>SUM(J248:J249)</f>
        <v>0</v>
      </c>
      <c r="K245" s="48">
        <v>89119.23</v>
      </c>
      <c r="L245" s="54">
        <v>11</v>
      </c>
    </row>
    <row r="246" spans="1:12" ht="18.2" customHeight="1" x14ac:dyDescent="0.25">
      <c r="A246" s="55"/>
      <c r="B246" s="56"/>
      <c r="C246" s="56"/>
      <c r="D246" s="57"/>
      <c r="E246" s="57"/>
      <c r="F246" s="54"/>
      <c r="G246" s="58"/>
      <c r="H246" s="58"/>
      <c r="I246" s="58"/>
      <c r="J246" s="58"/>
      <c r="K246" s="48"/>
      <c r="L246" s="54"/>
    </row>
    <row r="247" spans="1:12" ht="18.2" customHeight="1" x14ac:dyDescent="0.25">
      <c r="A247" s="55"/>
      <c r="B247" s="56"/>
      <c r="C247" s="56"/>
      <c r="D247" s="57"/>
      <c r="E247" s="57"/>
      <c r="F247" s="54"/>
      <c r="G247" s="58"/>
      <c r="H247" s="58"/>
      <c r="I247" s="58"/>
      <c r="J247" s="58"/>
      <c r="K247" s="48"/>
      <c r="L247" s="54"/>
    </row>
    <row r="248" spans="1:12" ht="18.2" customHeight="1" x14ac:dyDescent="0.25">
      <c r="A248" s="55"/>
      <c r="B248" s="56"/>
      <c r="C248" s="56"/>
      <c r="D248" s="57"/>
      <c r="E248" s="57"/>
      <c r="F248" s="4" t="s">
        <v>7</v>
      </c>
      <c r="G248" s="9">
        <f>SUM(H248:J248)</f>
        <v>7446.46</v>
      </c>
      <c r="H248" s="9">
        <v>0</v>
      </c>
      <c r="I248" s="9">
        <v>7446.46</v>
      </c>
      <c r="J248" s="9">
        <v>0</v>
      </c>
      <c r="K248" s="48"/>
      <c r="L248" s="54"/>
    </row>
    <row r="249" spans="1:12" ht="18.2" customHeight="1" x14ac:dyDescent="0.25">
      <c r="A249" s="55"/>
      <c r="B249" s="56"/>
      <c r="C249" s="56"/>
      <c r="D249" s="57"/>
      <c r="E249" s="57"/>
      <c r="F249" s="4" t="s">
        <v>8</v>
      </c>
      <c r="G249" s="9">
        <f>SUM(H249:J249)</f>
        <v>52460.91</v>
      </c>
      <c r="H249" s="9">
        <v>50887.08</v>
      </c>
      <c r="I249" s="9">
        <v>1573.83</v>
      </c>
      <c r="J249" s="9">
        <v>0</v>
      </c>
      <c r="K249" s="48"/>
      <c r="L249" s="54"/>
    </row>
    <row r="250" spans="1:12" ht="18.2" customHeight="1" x14ac:dyDescent="0.25">
      <c r="A250" s="55" t="s">
        <v>66</v>
      </c>
      <c r="B250" s="56" t="s">
        <v>37</v>
      </c>
      <c r="C250" s="56" t="s">
        <v>98</v>
      </c>
      <c r="D250" s="57" t="s">
        <v>80</v>
      </c>
      <c r="E250" s="57" t="s">
        <v>82</v>
      </c>
      <c r="F250" s="54" t="s">
        <v>102</v>
      </c>
      <c r="G250" s="58">
        <f>SUM(G253:G254)</f>
        <v>7055.1234999999997</v>
      </c>
      <c r="H250" s="58">
        <f>SUM(H253:H254)</f>
        <v>6843.4849100000001</v>
      </c>
      <c r="I250" s="58">
        <f>SUM(I253:I254)</f>
        <v>211.63858999999999</v>
      </c>
      <c r="J250" s="58">
        <f>SUM(J253:J254)</f>
        <v>0</v>
      </c>
      <c r="K250" s="48">
        <v>67060.37</v>
      </c>
      <c r="L250" s="54">
        <v>6</v>
      </c>
    </row>
    <row r="251" spans="1:12" ht="18.2" customHeight="1" x14ac:dyDescent="0.25">
      <c r="A251" s="55"/>
      <c r="B251" s="56"/>
      <c r="C251" s="56"/>
      <c r="D251" s="57"/>
      <c r="E251" s="57"/>
      <c r="F251" s="54"/>
      <c r="G251" s="58"/>
      <c r="H251" s="58"/>
      <c r="I251" s="58"/>
      <c r="J251" s="58"/>
      <c r="K251" s="48"/>
      <c r="L251" s="54"/>
    </row>
    <row r="252" spans="1:12" ht="18.2" customHeight="1" x14ac:dyDescent="0.25">
      <c r="A252" s="55"/>
      <c r="B252" s="56"/>
      <c r="C252" s="56"/>
      <c r="D252" s="57"/>
      <c r="E252" s="57"/>
      <c r="F252" s="54"/>
      <c r="G252" s="58"/>
      <c r="H252" s="58"/>
      <c r="I252" s="58"/>
      <c r="J252" s="58"/>
      <c r="K252" s="48"/>
      <c r="L252" s="54"/>
    </row>
    <row r="253" spans="1:12" ht="18.2" customHeight="1" x14ac:dyDescent="0.25">
      <c r="A253" s="55"/>
      <c r="B253" s="56"/>
      <c r="C253" s="56"/>
      <c r="D253" s="57"/>
      <c r="E253" s="57"/>
      <c r="F253" s="4" t="s">
        <v>7</v>
      </c>
      <c r="G253" s="9">
        <f>SUM(H253:J253)</f>
        <v>0</v>
      </c>
      <c r="H253" s="9">
        <v>0</v>
      </c>
      <c r="I253" s="9">
        <v>0</v>
      </c>
      <c r="J253" s="9">
        <v>0</v>
      </c>
      <c r="K253" s="48"/>
      <c r="L253" s="54"/>
    </row>
    <row r="254" spans="1:12" ht="20.25" customHeight="1" x14ac:dyDescent="0.25">
      <c r="A254" s="55"/>
      <c r="B254" s="56"/>
      <c r="C254" s="56"/>
      <c r="D254" s="57"/>
      <c r="E254" s="57"/>
      <c r="F254" s="4" t="s">
        <v>8</v>
      </c>
      <c r="G254" s="9">
        <f>SUM(H254:J254)</f>
        <v>7055.1234999999997</v>
      </c>
      <c r="H254" s="9">
        <v>6843.4849100000001</v>
      </c>
      <c r="I254" s="9">
        <v>211.63858999999999</v>
      </c>
      <c r="J254" s="9">
        <v>0</v>
      </c>
      <c r="K254" s="48"/>
      <c r="L254" s="54"/>
    </row>
    <row r="255" spans="1:12" ht="18.2" customHeight="1" x14ac:dyDescent="0.25">
      <c r="A255" s="55" t="s">
        <v>68</v>
      </c>
      <c r="B255" s="56" t="s">
        <v>37</v>
      </c>
      <c r="C255" s="56" t="s">
        <v>79</v>
      </c>
      <c r="D255" s="57" t="s">
        <v>80</v>
      </c>
      <c r="E255" s="57" t="s">
        <v>81</v>
      </c>
      <c r="F255" s="54" t="s">
        <v>102</v>
      </c>
      <c r="G255" s="58">
        <f>SUM(G258:G259)</f>
        <v>192450</v>
      </c>
      <c r="H255" s="58">
        <f>SUM(H258:H259)</f>
        <v>179450</v>
      </c>
      <c r="I255" s="58">
        <f>SUM(I258:I259)</f>
        <v>13000</v>
      </c>
      <c r="J255" s="58">
        <f>SUM(J258:J259)</f>
        <v>0</v>
      </c>
      <c r="K255" s="48">
        <v>120598.12</v>
      </c>
      <c r="L255" s="54">
        <v>16</v>
      </c>
    </row>
    <row r="256" spans="1:12" ht="18.2" customHeight="1" x14ac:dyDescent="0.25">
      <c r="A256" s="55"/>
      <c r="B256" s="56"/>
      <c r="C256" s="56"/>
      <c r="D256" s="57"/>
      <c r="E256" s="57"/>
      <c r="F256" s="54"/>
      <c r="G256" s="58"/>
      <c r="H256" s="58"/>
      <c r="I256" s="58"/>
      <c r="J256" s="58"/>
      <c r="K256" s="48"/>
      <c r="L256" s="54"/>
    </row>
    <row r="257" spans="1:1023" ht="18.2" customHeight="1" x14ac:dyDescent="0.25">
      <c r="A257" s="55"/>
      <c r="B257" s="56"/>
      <c r="C257" s="56"/>
      <c r="D257" s="57"/>
      <c r="E257" s="57"/>
      <c r="F257" s="54"/>
      <c r="G257" s="58"/>
      <c r="H257" s="58"/>
      <c r="I257" s="58"/>
      <c r="J257" s="58"/>
      <c r="K257" s="48"/>
      <c r="L257" s="54"/>
    </row>
    <row r="258" spans="1:1023" ht="18.2" customHeight="1" x14ac:dyDescent="0.25">
      <c r="A258" s="55"/>
      <c r="B258" s="56"/>
      <c r="C258" s="56"/>
      <c r="D258" s="57"/>
      <c r="E258" s="57"/>
      <c r="F258" s="4" t="s">
        <v>7</v>
      </c>
      <c r="G258" s="9">
        <f>SUM(H258:J258)</f>
        <v>7450</v>
      </c>
      <c r="H258" s="9">
        <v>0</v>
      </c>
      <c r="I258" s="9">
        <v>7450</v>
      </c>
      <c r="J258" s="9">
        <v>0</v>
      </c>
      <c r="K258" s="48"/>
      <c r="L258" s="54"/>
    </row>
    <row r="259" spans="1:1023" ht="18.2" customHeight="1" x14ac:dyDescent="0.25">
      <c r="A259" s="55"/>
      <c r="B259" s="56"/>
      <c r="C259" s="56"/>
      <c r="D259" s="57"/>
      <c r="E259" s="57"/>
      <c r="F259" s="4" t="s">
        <v>8</v>
      </c>
      <c r="G259" s="9">
        <f>SUM(H259:J259)</f>
        <v>185000</v>
      </c>
      <c r="H259" s="9">
        <v>179450</v>
      </c>
      <c r="I259" s="9">
        <v>5550</v>
      </c>
      <c r="J259" s="9">
        <v>0</v>
      </c>
      <c r="K259" s="48"/>
      <c r="L259" s="54"/>
    </row>
    <row r="260" spans="1:1023" ht="18.2" customHeight="1" x14ac:dyDescent="0.25">
      <c r="A260" s="55" t="s">
        <v>67</v>
      </c>
      <c r="B260" s="56" t="s">
        <v>37</v>
      </c>
      <c r="C260" s="56" t="s">
        <v>38</v>
      </c>
      <c r="D260" s="57" t="s">
        <v>80</v>
      </c>
      <c r="E260" s="57" t="s">
        <v>82</v>
      </c>
      <c r="F260" s="54" t="s">
        <v>102</v>
      </c>
      <c r="G260" s="58">
        <f>SUM(G263:G264)</f>
        <v>47925</v>
      </c>
      <c r="H260" s="58">
        <f>SUM(H263:H264)</f>
        <v>43650</v>
      </c>
      <c r="I260" s="58">
        <f>SUM(I263:I264)</f>
        <v>4275</v>
      </c>
      <c r="J260" s="58">
        <f>SUM(J263:J264)</f>
        <v>0</v>
      </c>
      <c r="K260" s="48">
        <v>338372.09</v>
      </c>
      <c r="L260" s="54">
        <v>36</v>
      </c>
    </row>
    <row r="261" spans="1:1023" ht="18.2" customHeight="1" x14ac:dyDescent="0.25">
      <c r="A261" s="55"/>
      <c r="B261" s="56"/>
      <c r="C261" s="56"/>
      <c r="D261" s="57"/>
      <c r="E261" s="57"/>
      <c r="F261" s="54"/>
      <c r="G261" s="58"/>
      <c r="H261" s="58"/>
      <c r="I261" s="58"/>
      <c r="J261" s="58"/>
      <c r="K261" s="48"/>
      <c r="L261" s="54"/>
    </row>
    <row r="262" spans="1:1023" ht="18.2" customHeight="1" x14ac:dyDescent="0.25">
      <c r="A262" s="55"/>
      <c r="B262" s="56"/>
      <c r="C262" s="56"/>
      <c r="D262" s="57"/>
      <c r="E262" s="57"/>
      <c r="F262" s="54"/>
      <c r="G262" s="58"/>
      <c r="H262" s="58"/>
      <c r="I262" s="58"/>
      <c r="J262" s="58"/>
      <c r="K262" s="48"/>
      <c r="L262" s="54"/>
    </row>
    <row r="263" spans="1:1023" ht="18.2" customHeight="1" x14ac:dyDescent="0.25">
      <c r="A263" s="55"/>
      <c r="B263" s="56"/>
      <c r="C263" s="56"/>
      <c r="D263" s="57"/>
      <c r="E263" s="57"/>
      <c r="F263" s="4" t="s">
        <v>7</v>
      </c>
      <c r="G263" s="9">
        <f>SUM(H263:J263)</f>
        <v>2925</v>
      </c>
      <c r="H263" s="9">
        <v>0</v>
      </c>
      <c r="I263" s="9">
        <v>2925</v>
      </c>
      <c r="J263" s="9">
        <v>0</v>
      </c>
      <c r="K263" s="48"/>
      <c r="L263" s="54"/>
    </row>
    <row r="264" spans="1:1023" ht="21.75" customHeight="1" x14ac:dyDescent="0.25">
      <c r="A264" s="55"/>
      <c r="B264" s="56"/>
      <c r="C264" s="56"/>
      <c r="D264" s="57"/>
      <c r="E264" s="57"/>
      <c r="F264" s="4" t="s">
        <v>8</v>
      </c>
      <c r="G264" s="9">
        <f>SUM(H264:J264)</f>
        <v>45000</v>
      </c>
      <c r="H264" s="9">
        <v>43650</v>
      </c>
      <c r="I264" s="9">
        <v>1350</v>
      </c>
      <c r="J264" s="9">
        <v>0</v>
      </c>
      <c r="K264" s="48"/>
      <c r="L264" s="54"/>
    </row>
    <row r="265" spans="1:1023" ht="39" customHeight="1" x14ac:dyDescent="0.25">
      <c r="A265" s="55" t="s">
        <v>69</v>
      </c>
      <c r="B265" s="56" t="s">
        <v>37</v>
      </c>
      <c r="C265" s="56" t="s">
        <v>39</v>
      </c>
      <c r="D265" s="57" t="s">
        <v>80</v>
      </c>
      <c r="E265" s="57" t="s">
        <v>82</v>
      </c>
      <c r="F265" s="54" t="s">
        <v>102</v>
      </c>
      <c r="G265" s="58">
        <f>SUM(G268:G269)</f>
        <v>53250</v>
      </c>
      <c r="H265" s="58">
        <f>SUM(H268:H269)</f>
        <v>48500</v>
      </c>
      <c r="I265" s="58">
        <f>SUM(I268:I269)</f>
        <v>4750</v>
      </c>
      <c r="J265" s="58">
        <f>SUM(J268:J269)</f>
        <v>0</v>
      </c>
      <c r="K265" s="49">
        <v>256613.76000000001</v>
      </c>
      <c r="L265" s="59">
        <v>28</v>
      </c>
    </row>
    <row r="266" spans="1:1023" ht="3" customHeight="1" x14ac:dyDescent="0.25">
      <c r="A266" s="55"/>
      <c r="B266" s="56"/>
      <c r="C266" s="56"/>
      <c r="D266" s="57"/>
      <c r="E266" s="57"/>
      <c r="F266" s="54"/>
      <c r="G266" s="58"/>
      <c r="H266" s="58"/>
      <c r="I266" s="58"/>
      <c r="J266" s="58"/>
      <c r="K266" s="50"/>
      <c r="L266" s="60"/>
    </row>
    <row r="267" spans="1:1023" ht="18.2" customHeight="1" x14ac:dyDescent="0.25">
      <c r="A267" s="55"/>
      <c r="B267" s="56"/>
      <c r="C267" s="56"/>
      <c r="D267" s="57"/>
      <c r="E267" s="57"/>
      <c r="F267" s="54"/>
      <c r="G267" s="58"/>
      <c r="H267" s="58"/>
      <c r="I267" s="58"/>
      <c r="J267" s="58"/>
      <c r="K267" s="50"/>
      <c r="L267" s="60"/>
    </row>
    <row r="268" spans="1:1023" ht="18.2" customHeight="1" x14ac:dyDescent="0.25">
      <c r="A268" s="55"/>
      <c r="B268" s="56"/>
      <c r="C268" s="56"/>
      <c r="D268" s="57"/>
      <c r="E268" s="57"/>
      <c r="F268" s="4" t="s">
        <v>7</v>
      </c>
      <c r="G268" s="9">
        <f>SUM(H268:J268)</f>
        <v>3250</v>
      </c>
      <c r="H268" s="9">
        <v>0</v>
      </c>
      <c r="I268" s="9">
        <v>3250</v>
      </c>
      <c r="J268" s="9">
        <v>0</v>
      </c>
      <c r="K268" s="50"/>
      <c r="L268" s="60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  <c r="IV268" s="3"/>
      <c r="IW268" s="3"/>
      <c r="IX268" s="3"/>
      <c r="IY268" s="3"/>
      <c r="IZ268" s="3"/>
      <c r="JA268" s="3"/>
      <c r="JB268" s="3"/>
      <c r="JC268" s="3"/>
      <c r="JD268" s="3"/>
      <c r="JE268" s="3"/>
      <c r="JF268" s="3"/>
      <c r="JG268" s="3"/>
      <c r="JH268" s="3"/>
      <c r="JI268" s="3"/>
      <c r="JJ268" s="3"/>
      <c r="JK268" s="3"/>
      <c r="JL268" s="3"/>
      <c r="JM268" s="3"/>
      <c r="JN268" s="3"/>
      <c r="JO268" s="3"/>
      <c r="JP268" s="3"/>
      <c r="JQ268" s="3"/>
      <c r="JR268" s="3"/>
      <c r="JS268" s="3"/>
      <c r="JT268" s="3"/>
      <c r="JU268" s="3"/>
      <c r="JV268" s="3"/>
      <c r="JW268" s="3"/>
      <c r="JX268" s="3"/>
      <c r="JY268" s="3"/>
      <c r="JZ268" s="3"/>
      <c r="KA268" s="3"/>
      <c r="KB268" s="3"/>
      <c r="KC268" s="3"/>
      <c r="KD268" s="3"/>
      <c r="KE268" s="3"/>
      <c r="KF268" s="3"/>
      <c r="KG268" s="3"/>
      <c r="KH268" s="3"/>
      <c r="KI268" s="3"/>
      <c r="KJ268" s="3"/>
      <c r="KK268" s="3"/>
      <c r="KL268" s="3"/>
      <c r="KM268" s="3"/>
      <c r="KN268" s="3"/>
      <c r="KO268" s="3"/>
      <c r="KP268" s="3"/>
      <c r="KQ268" s="3"/>
      <c r="KR268" s="3"/>
      <c r="KS268" s="3"/>
      <c r="KT268" s="3"/>
      <c r="KU268" s="3"/>
      <c r="KV268" s="3"/>
      <c r="KW268" s="3"/>
      <c r="KX268" s="3"/>
      <c r="KY268" s="3"/>
      <c r="KZ268" s="3"/>
      <c r="LA268" s="3"/>
      <c r="LB268" s="3"/>
      <c r="LC268" s="3"/>
      <c r="LD268" s="3"/>
      <c r="LE268" s="3"/>
      <c r="LF268" s="3"/>
      <c r="LG268" s="3"/>
      <c r="LH268" s="3"/>
      <c r="LI268" s="3"/>
      <c r="LJ268" s="3"/>
      <c r="LK268" s="3"/>
      <c r="LL268" s="3"/>
      <c r="LM268" s="3"/>
      <c r="LN268" s="3"/>
      <c r="LO268" s="3"/>
      <c r="LP268" s="3"/>
      <c r="LQ268" s="3"/>
      <c r="LR268" s="3"/>
      <c r="LS268" s="3"/>
      <c r="LT268" s="3"/>
      <c r="LU268" s="3"/>
      <c r="LV268" s="3"/>
      <c r="LW268" s="3"/>
      <c r="LX268" s="3"/>
      <c r="LY268" s="3"/>
      <c r="LZ268" s="3"/>
      <c r="MA268" s="3"/>
      <c r="MB268" s="3"/>
      <c r="MC268" s="3"/>
      <c r="MD268" s="3"/>
      <c r="ME268" s="3"/>
      <c r="MF268" s="3"/>
      <c r="MG268" s="3"/>
      <c r="MH268" s="3"/>
      <c r="MI268" s="3"/>
      <c r="MJ268" s="3"/>
      <c r="MK268" s="3"/>
      <c r="ML268" s="3"/>
      <c r="MM268" s="3"/>
      <c r="MN268" s="3"/>
      <c r="MO268" s="3"/>
      <c r="MP268" s="3"/>
      <c r="MQ268" s="3"/>
      <c r="MR268" s="3"/>
      <c r="MS268" s="3"/>
      <c r="MT268" s="3"/>
      <c r="MU268" s="3"/>
      <c r="MV268" s="3"/>
      <c r="MW268" s="3"/>
      <c r="MX268" s="3"/>
      <c r="MY268" s="3"/>
      <c r="MZ268" s="3"/>
      <c r="NA268" s="3"/>
      <c r="NB268" s="3"/>
      <c r="NC268" s="3"/>
      <c r="ND268" s="3"/>
      <c r="NE268" s="3"/>
      <c r="NF268" s="3"/>
      <c r="NG268" s="3"/>
      <c r="NH268" s="3"/>
      <c r="NI268" s="3"/>
      <c r="NJ268" s="3"/>
      <c r="NK268" s="3"/>
      <c r="NL268" s="3"/>
      <c r="NM268" s="3"/>
      <c r="NN268" s="3"/>
      <c r="NO268" s="3"/>
      <c r="NP268" s="3"/>
      <c r="NQ268" s="3"/>
      <c r="NR268" s="3"/>
      <c r="NS268" s="3"/>
      <c r="NT268" s="3"/>
      <c r="NU268" s="3"/>
      <c r="NV268" s="3"/>
      <c r="NW268" s="3"/>
      <c r="NX268" s="3"/>
      <c r="NY268" s="3"/>
      <c r="NZ268" s="3"/>
      <c r="OA268" s="3"/>
      <c r="OB268" s="3"/>
      <c r="OC268" s="3"/>
      <c r="OD268" s="3"/>
      <c r="OE268" s="3"/>
      <c r="OF268" s="3"/>
      <c r="OG268" s="3"/>
      <c r="OH268" s="3"/>
      <c r="OI268" s="3"/>
      <c r="OJ268" s="3"/>
      <c r="OK268" s="3"/>
      <c r="OL268" s="3"/>
      <c r="OM268" s="3"/>
      <c r="ON268" s="3"/>
      <c r="OO268" s="3"/>
      <c r="OP268" s="3"/>
      <c r="OQ268" s="3"/>
      <c r="OR268" s="3"/>
      <c r="OS268" s="3"/>
      <c r="OT268" s="3"/>
      <c r="OU268" s="3"/>
      <c r="OV268" s="3"/>
      <c r="OW268" s="3"/>
      <c r="OX268" s="3"/>
      <c r="OY268" s="3"/>
      <c r="OZ268" s="3"/>
      <c r="PA268" s="3"/>
      <c r="PB268" s="3"/>
      <c r="PC268" s="3"/>
      <c r="PD268" s="3"/>
      <c r="PE268" s="3"/>
      <c r="PF268" s="3"/>
      <c r="PG268" s="3"/>
      <c r="PH268" s="3"/>
      <c r="PI268" s="3"/>
      <c r="PJ268" s="3"/>
      <c r="PK268" s="3"/>
      <c r="PL268" s="3"/>
      <c r="PM268" s="3"/>
      <c r="PN268" s="3"/>
      <c r="PO268" s="3"/>
      <c r="PP268" s="3"/>
      <c r="PQ268" s="3"/>
      <c r="PR268" s="3"/>
      <c r="PS268" s="3"/>
      <c r="PT268" s="3"/>
      <c r="PU268" s="3"/>
      <c r="PV268" s="3"/>
      <c r="PW268" s="3"/>
      <c r="PX268" s="3"/>
      <c r="PY268" s="3"/>
      <c r="PZ268" s="3"/>
      <c r="QA268" s="3"/>
      <c r="QB268" s="3"/>
      <c r="QC268" s="3"/>
      <c r="QD268" s="3"/>
      <c r="QE268" s="3"/>
      <c r="QF268" s="3"/>
      <c r="QG268" s="3"/>
      <c r="QH268" s="3"/>
      <c r="QI268" s="3"/>
      <c r="QJ268" s="3"/>
      <c r="QK268" s="3"/>
      <c r="QL268" s="3"/>
      <c r="QM268" s="3"/>
      <c r="QN268" s="3"/>
      <c r="QO268" s="3"/>
      <c r="QP268" s="3"/>
      <c r="QQ268" s="3"/>
      <c r="QR268" s="3"/>
      <c r="QS268" s="3"/>
      <c r="QT268" s="3"/>
      <c r="QU268" s="3"/>
      <c r="QV268" s="3"/>
      <c r="QW268" s="3"/>
      <c r="QX268" s="3"/>
      <c r="QY268" s="3"/>
      <c r="QZ268" s="3"/>
      <c r="RA268" s="3"/>
      <c r="RB268" s="3"/>
      <c r="RC268" s="3"/>
      <c r="RD268" s="3"/>
      <c r="RE268" s="3"/>
      <c r="RF268" s="3"/>
      <c r="RG268" s="3"/>
      <c r="RH268" s="3"/>
      <c r="RI268" s="3"/>
      <c r="RJ268" s="3"/>
      <c r="RK268" s="3"/>
      <c r="RL268" s="3"/>
      <c r="RM268" s="3"/>
      <c r="RN268" s="3"/>
      <c r="RO268" s="3"/>
      <c r="RP268" s="3"/>
      <c r="RQ268" s="3"/>
      <c r="RR268" s="3"/>
      <c r="RS268" s="3"/>
      <c r="RT268" s="3"/>
      <c r="RU268" s="3"/>
      <c r="RV268" s="3"/>
      <c r="RW268" s="3"/>
      <c r="RX268" s="3"/>
      <c r="RY268" s="3"/>
      <c r="RZ268" s="3"/>
      <c r="SA268" s="3"/>
      <c r="SB268" s="3"/>
      <c r="SC268" s="3"/>
      <c r="SD268" s="3"/>
      <c r="SE268" s="3"/>
      <c r="SF268" s="3"/>
      <c r="SG268" s="3"/>
      <c r="SH268" s="3"/>
      <c r="SI268" s="3"/>
      <c r="SJ268" s="3"/>
      <c r="SK268" s="3"/>
      <c r="SL268" s="3"/>
      <c r="SM268" s="3"/>
      <c r="SN268" s="3"/>
      <c r="SO268" s="3"/>
      <c r="SP268" s="3"/>
      <c r="SQ268" s="3"/>
      <c r="SR268" s="3"/>
      <c r="SS268" s="3"/>
      <c r="ST268" s="3"/>
      <c r="SU268" s="3"/>
      <c r="SV268" s="3"/>
      <c r="SW268" s="3"/>
      <c r="SX268" s="3"/>
      <c r="SY268" s="3"/>
      <c r="SZ268" s="3"/>
      <c r="TA268" s="3"/>
      <c r="TB268" s="3"/>
      <c r="TC268" s="3"/>
      <c r="TD268" s="3"/>
      <c r="TE268" s="3"/>
      <c r="TF268" s="3"/>
      <c r="TG268" s="3"/>
      <c r="TH268" s="3"/>
      <c r="TI268" s="3"/>
      <c r="TJ268" s="3"/>
      <c r="TK268" s="3"/>
      <c r="TL268" s="3"/>
      <c r="TM268" s="3"/>
      <c r="TN268" s="3"/>
      <c r="TO268" s="3"/>
      <c r="TP268" s="3"/>
      <c r="TQ268" s="3"/>
      <c r="TR268" s="3"/>
      <c r="TS268" s="3"/>
      <c r="TT268" s="3"/>
      <c r="TU268" s="3"/>
      <c r="TV268" s="3"/>
      <c r="TW268" s="3"/>
      <c r="TX268" s="3"/>
      <c r="TY268" s="3"/>
      <c r="TZ268" s="3"/>
      <c r="UA268" s="3"/>
      <c r="UB268" s="3"/>
      <c r="UC268" s="3"/>
      <c r="UD268" s="3"/>
      <c r="UE268" s="3"/>
      <c r="UF268" s="3"/>
      <c r="UG268" s="3"/>
      <c r="UH268" s="3"/>
      <c r="UI268" s="3"/>
      <c r="UJ268" s="3"/>
      <c r="UK268" s="3"/>
      <c r="UL268" s="3"/>
      <c r="UM268" s="3"/>
      <c r="UN268" s="3"/>
      <c r="UO268" s="3"/>
      <c r="UP268" s="3"/>
      <c r="UQ268" s="3"/>
      <c r="UR268" s="3"/>
      <c r="US268" s="3"/>
      <c r="UT268" s="3"/>
      <c r="UU268" s="3"/>
      <c r="UV268" s="3"/>
      <c r="UW268" s="3"/>
      <c r="UX268" s="3"/>
      <c r="UY268" s="3"/>
      <c r="UZ268" s="3"/>
      <c r="VA268" s="3"/>
      <c r="VB268" s="3"/>
      <c r="VC268" s="3"/>
      <c r="VD268" s="3"/>
      <c r="VE268" s="3"/>
      <c r="VF268" s="3"/>
      <c r="VG268" s="3"/>
      <c r="VH268" s="3"/>
      <c r="VI268" s="3"/>
      <c r="VJ268" s="3"/>
      <c r="VK268" s="3"/>
      <c r="VL268" s="3"/>
      <c r="VM268" s="3"/>
      <c r="VN268" s="3"/>
      <c r="VO268" s="3"/>
      <c r="VP268" s="3"/>
      <c r="VQ268" s="3"/>
      <c r="VR268" s="3"/>
      <c r="VS268" s="3"/>
      <c r="VT268" s="3"/>
      <c r="VU268" s="3"/>
      <c r="VV268" s="3"/>
      <c r="VW268" s="3"/>
      <c r="VX268" s="3"/>
      <c r="VY268" s="3"/>
      <c r="VZ268" s="3"/>
      <c r="WA268" s="3"/>
      <c r="WB268" s="3"/>
      <c r="WC268" s="3"/>
      <c r="WD268" s="3"/>
      <c r="WE268" s="3"/>
      <c r="WF268" s="3"/>
      <c r="WG268" s="3"/>
      <c r="WH268" s="3"/>
      <c r="WI268" s="3"/>
      <c r="WJ268" s="3"/>
      <c r="WK268" s="3"/>
      <c r="WL268" s="3"/>
      <c r="WM268" s="3"/>
      <c r="WN268" s="3"/>
      <c r="WO268" s="3"/>
      <c r="WP268" s="3"/>
      <c r="WQ268" s="3"/>
      <c r="WR268" s="3"/>
      <c r="WS268" s="3"/>
      <c r="WT268" s="3"/>
      <c r="WU268" s="3"/>
      <c r="WV268" s="3"/>
      <c r="WW268" s="3"/>
      <c r="WX268" s="3"/>
      <c r="WY268" s="3"/>
      <c r="WZ268" s="3"/>
      <c r="XA268" s="3"/>
      <c r="XB268" s="3"/>
      <c r="XC268" s="3"/>
      <c r="XD268" s="3"/>
      <c r="XE268" s="3"/>
      <c r="XF268" s="3"/>
      <c r="XG268" s="3"/>
      <c r="XH268" s="3"/>
      <c r="XI268" s="3"/>
      <c r="XJ268" s="3"/>
      <c r="XK268" s="3"/>
      <c r="XL268" s="3"/>
      <c r="XM268" s="3"/>
      <c r="XN268" s="3"/>
      <c r="XO268" s="3"/>
      <c r="XP268" s="3"/>
      <c r="XQ268" s="3"/>
      <c r="XR268" s="3"/>
      <c r="XS268" s="3"/>
      <c r="XT268" s="3"/>
      <c r="XU268" s="3"/>
      <c r="XV268" s="3"/>
      <c r="XW268" s="3"/>
      <c r="XX268" s="3"/>
      <c r="XY268" s="3"/>
      <c r="XZ268" s="3"/>
      <c r="YA268" s="3"/>
      <c r="YB268" s="3"/>
      <c r="YC268" s="3"/>
      <c r="YD268" s="3"/>
      <c r="YE268" s="3"/>
      <c r="YF268" s="3"/>
      <c r="YG268" s="3"/>
      <c r="YH268" s="3"/>
      <c r="YI268" s="3"/>
      <c r="YJ268" s="3"/>
      <c r="YK268" s="3"/>
      <c r="YL268" s="3"/>
      <c r="YM268" s="3"/>
      <c r="YN268" s="3"/>
      <c r="YO268" s="3"/>
      <c r="YP268" s="3"/>
      <c r="YQ268" s="3"/>
      <c r="YR268" s="3"/>
      <c r="YS268" s="3"/>
      <c r="YT268" s="3"/>
      <c r="YU268" s="3"/>
      <c r="YV268" s="3"/>
      <c r="YW268" s="3"/>
      <c r="YX268" s="3"/>
      <c r="YY268" s="3"/>
      <c r="YZ268" s="3"/>
      <c r="ZA268" s="3"/>
      <c r="ZB268" s="3"/>
      <c r="ZC268" s="3"/>
      <c r="ZD268" s="3"/>
      <c r="ZE268" s="3"/>
      <c r="ZF268" s="3"/>
      <c r="ZG268" s="3"/>
      <c r="ZH268" s="3"/>
      <c r="ZI268" s="3"/>
      <c r="ZJ268" s="3"/>
      <c r="ZK268" s="3"/>
      <c r="ZL268" s="3"/>
      <c r="ZM268" s="3"/>
      <c r="ZN268" s="3"/>
      <c r="ZO268" s="3"/>
      <c r="ZP268" s="3"/>
      <c r="ZQ268" s="3"/>
      <c r="ZR268" s="3"/>
      <c r="ZS268" s="3"/>
      <c r="ZT268" s="3"/>
      <c r="ZU268" s="3"/>
      <c r="ZV268" s="3"/>
      <c r="ZW268" s="3"/>
      <c r="ZX268" s="3"/>
      <c r="ZY268" s="3"/>
      <c r="ZZ268" s="3"/>
      <c r="AAA268" s="3"/>
      <c r="AAB268" s="3"/>
      <c r="AAC268" s="3"/>
      <c r="AAD268" s="3"/>
      <c r="AAE268" s="3"/>
      <c r="AAF268" s="3"/>
      <c r="AAG268" s="3"/>
      <c r="AAH268" s="3"/>
      <c r="AAI268" s="3"/>
      <c r="AAJ268" s="3"/>
      <c r="AAK268" s="3"/>
      <c r="AAL268" s="3"/>
      <c r="AAM268" s="3"/>
      <c r="AAN268" s="3"/>
      <c r="AAO268" s="3"/>
      <c r="AAP268" s="3"/>
      <c r="AAQ268" s="3"/>
      <c r="AAR268" s="3"/>
      <c r="AAS268" s="3"/>
      <c r="AAT268" s="3"/>
      <c r="AAU268" s="3"/>
      <c r="AAV268" s="3"/>
      <c r="AAW268" s="3"/>
      <c r="AAX268" s="3"/>
      <c r="AAY268" s="3"/>
      <c r="AAZ268" s="3"/>
      <c r="ABA268" s="3"/>
      <c r="ABB268" s="3"/>
      <c r="ABC268" s="3"/>
      <c r="ABD268" s="3"/>
      <c r="ABE268" s="3"/>
      <c r="ABF268" s="3"/>
      <c r="ABG268" s="3"/>
      <c r="ABH268" s="3"/>
      <c r="ABI268" s="3"/>
      <c r="ABJ268" s="3"/>
      <c r="ABK268" s="3"/>
      <c r="ABL268" s="3"/>
      <c r="ABM268" s="3"/>
      <c r="ABN268" s="3"/>
      <c r="ABO268" s="3"/>
      <c r="ABP268" s="3"/>
      <c r="ABQ268" s="3"/>
      <c r="ABR268" s="3"/>
      <c r="ABS268" s="3"/>
      <c r="ABT268" s="3"/>
      <c r="ABU268" s="3"/>
      <c r="ABV268" s="3"/>
      <c r="ABW268" s="3"/>
      <c r="ABX268" s="3"/>
      <c r="ABY268" s="3"/>
      <c r="ABZ268" s="3"/>
      <c r="ACA268" s="3"/>
      <c r="ACB268" s="3"/>
      <c r="ACC268" s="3"/>
      <c r="ACD268" s="3"/>
      <c r="ACE268" s="3"/>
      <c r="ACF268" s="3"/>
      <c r="ACG268" s="3"/>
      <c r="ACH268" s="3"/>
      <c r="ACI268" s="3"/>
      <c r="ACJ268" s="3"/>
      <c r="ACK268" s="3"/>
      <c r="ACL268" s="3"/>
      <c r="ACM268" s="3"/>
      <c r="ACN268" s="3"/>
      <c r="ACO268" s="3"/>
      <c r="ACP268" s="3"/>
      <c r="ACQ268" s="3"/>
      <c r="ACR268" s="3"/>
      <c r="ACS268" s="3"/>
      <c r="ACT268" s="3"/>
      <c r="ACU268" s="3"/>
      <c r="ACV268" s="3"/>
      <c r="ACW268" s="3"/>
      <c r="ACX268" s="3"/>
      <c r="ACY268" s="3"/>
      <c r="ACZ268" s="3"/>
      <c r="ADA268" s="3"/>
      <c r="ADB268" s="3"/>
      <c r="ADC268" s="3"/>
      <c r="ADD268" s="3"/>
      <c r="ADE268" s="3"/>
      <c r="ADF268" s="3"/>
      <c r="ADG268" s="3"/>
      <c r="ADH268" s="3"/>
      <c r="ADI268" s="3"/>
      <c r="ADJ268" s="3"/>
      <c r="ADK268" s="3"/>
      <c r="ADL268" s="3"/>
      <c r="ADM268" s="3"/>
      <c r="ADN268" s="3"/>
      <c r="ADO268" s="3"/>
      <c r="ADP268" s="3"/>
      <c r="ADQ268" s="3"/>
      <c r="ADR268" s="3"/>
      <c r="ADS268" s="3"/>
      <c r="ADT268" s="3"/>
      <c r="ADU268" s="3"/>
      <c r="ADV268" s="3"/>
      <c r="ADW268" s="3"/>
      <c r="ADX268" s="3"/>
      <c r="ADY268" s="3"/>
      <c r="ADZ268" s="3"/>
      <c r="AEA268" s="3"/>
      <c r="AEB268" s="3"/>
      <c r="AEC268" s="3"/>
      <c r="AED268" s="3"/>
      <c r="AEE268" s="3"/>
      <c r="AEF268" s="3"/>
      <c r="AEG268" s="3"/>
      <c r="AEH268" s="3"/>
      <c r="AEI268" s="3"/>
      <c r="AEJ268" s="3"/>
      <c r="AEK268" s="3"/>
      <c r="AEL268" s="3"/>
      <c r="AEM268" s="3"/>
      <c r="AEN268" s="3"/>
      <c r="AEO268" s="3"/>
      <c r="AEP268" s="3"/>
      <c r="AEQ268" s="3"/>
      <c r="AER268" s="3"/>
      <c r="AES268" s="3"/>
      <c r="AET268" s="3"/>
      <c r="AEU268" s="3"/>
      <c r="AEV268" s="3"/>
      <c r="AEW268" s="3"/>
      <c r="AEX268" s="3"/>
      <c r="AEY268" s="3"/>
      <c r="AEZ268" s="3"/>
      <c r="AFA268" s="3"/>
      <c r="AFB268" s="3"/>
      <c r="AFC268" s="3"/>
      <c r="AFD268" s="3"/>
      <c r="AFE268" s="3"/>
      <c r="AFF268" s="3"/>
      <c r="AFG268" s="3"/>
      <c r="AFH268" s="3"/>
      <c r="AFI268" s="3"/>
      <c r="AFJ268" s="3"/>
      <c r="AFK268" s="3"/>
      <c r="AFL268" s="3"/>
      <c r="AFM268" s="3"/>
      <c r="AFN268" s="3"/>
      <c r="AFO268" s="3"/>
      <c r="AFP268" s="3"/>
      <c r="AFQ268" s="3"/>
      <c r="AFR268" s="3"/>
      <c r="AFS268" s="3"/>
      <c r="AFT268" s="3"/>
      <c r="AFU268" s="3"/>
      <c r="AFV268" s="3"/>
      <c r="AFW268" s="3"/>
      <c r="AFX268" s="3"/>
      <c r="AFY268" s="3"/>
      <c r="AFZ268" s="3"/>
      <c r="AGA268" s="3"/>
      <c r="AGB268" s="3"/>
      <c r="AGC268" s="3"/>
      <c r="AGD268" s="3"/>
      <c r="AGE268" s="3"/>
      <c r="AGF268" s="3"/>
      <c r="AGG268" s="3"/>
      <c r="AGH268" s="3"/>
      <c r="AGI268" s="3"/>
      <c r="AGJ268" s="3"/>
      <c r="AGK268" s="3"/>
      <c r="AGL268" s="3"/>
      <c r="AGM268" s="3"/>
      <c r="AGN268" s="3"/>
      <c r="AGO268" s="3"/>
      <c r="AGP268" s="3"/>
      <c r="AGQ268" s="3"/>
      <c r="AGR268" s="3"/>
      <c r="AGS268" s="3"/>
      <c r="AGT268" s="3"/>
      <c r="AGU268" s="3"/>
      <c r="AGV268" s="3"/>
      <c r="AGW268" s="3"/>
      <c r="AGX268" s="3"/>
      <c r="AGY268" s="3"/>
      <c r="AGZ268" s="3"/>
      <c r="AHA268" s="3"/>
      <c r="AHB268" s="3"/>
      <c r="AHC268" s="3"/>
      <c r="AHD268" s="3"/>
      <c r="AHE268" s="3"/>
      <c r="AHF268" s="3"/>
      <c r="AHG268" s="3"/>
      <c r="AHH268" s="3"/>
      <c r="AHI268" s="3"/>
      <c r="AHJ268" s="3"/>
      <c r="AHK268" s="3"/>
      <c r="AHL268" s="3"/>
      <c r="AHM268" s="3"/>
      <c r="AHN268" s="3"/>
      <c r="AHO268" s="3"/>
      <c r="AHP268" s="3"/>
      <c r="AHQ268" s="3"/>
      <c r="AHR268" s="3"/>
      <c r="AHS268" s="3"/>
      <c r="AHT268" s="3"/>
      <c r="AHU268" s="3"/>
      <c r="AHV268" s="3"/>
      <c r="AHW268" s="3"/>
      <c r="AHX268" s="3"/>
      <c r="AHY268" s="3"/>
      <c r="AHZ268" s="3"/>
      <c r="AIA268" s="3"/>
      <c r="AIB268" s="3"/>
      <c r="AIC268" s="3"/>
      <c r="AID268" s="3"/>
      <c r="AIE268" s="3"/>
      <c r="AIF268" s="3"/>
      <c r="AIG268" s="3"/>
      <c r="AIH268" s="3"/>
      <c r="AII268" s="3"/>
      <c r="AIJ268" s="3"/>
      <c r="AIK268" s="3"/>
      <c r="AIL268" s="3"/>
      <c r="AIM268" s="3"/>
      <c r="AIN268" s="3"/>
      <c r="AIO268" s="3"/>
      <c r="AIP268" s="3"/>
      <c r="AIQ268" s="3"/>
      <c r="AIR268" s="3"/>
      <c r="AIS268" s="3"/>
      <c r="AIT268" s="3"/>
      <c r="AIU268" s="3"/>
      <c r="AIV268" s="3"/>
      <c r="AIW268" s="3"/>
      <c r="AIX268" s="3"/>
      <c r="AIY268" s="3"/>
      <c r="AIZ268" s="3"/>
      <c r="AJA268" s="3"/>
      <c r="AJB268" s="3"/>
      <c r="AJC268" s="3"/>
      <c r="AJD268" s="3"/>
      <c r="AJE268" s="3"/>
      <c r="AJF268" s="3"/>
      <c r="AJG268" s="3"/>
      <c r="AJH268" s="3"/>
      <c r="AJI268" s="3"/>
      <c r="AJJ268" s="3"/>
      <c r="AJK268" s="3"/>
      <c r="AJL268" s="3"/>
      <c r="AJM268" s="3"/>
      <c r="AJN268" s="3"/>
      <c r="AJO268" s="3"/>
      <c r="AJP268" s="3"/>
      <c r="AJQ268" s="3"/>
      <c r="AJR268" s="3"/>
      <c r="AJS268" s="3"/>
      <c r="AJT268" s="3"/>
      <c r="AJU268" s="3"/>
      <c r="AJV268" s="3"/>
      <c r="AJW268" s="3"/>
      <c r="AJX268" s="3"/>
      <c r="AJY268" s="3"/>
      <c r="AJZ268" s="3"/>
      <c r="AKA268" s="3"/>
      <c r="AKB268" s="3"/>
      <c r="AKC268" s="3"/>
      <c r="AKD268" s="3"/>
      <c r="AKE268" s="3"/>
      <c r="AKF268" s="3"/>
      <c r="AKG268" s="3"/>
      <c r="AKH268" s="3"/>
      <c r="AKI268" s="3"/>
      <c r="AKJ268" s="3"/>
      <c r="AKK268" s="3"/>
      <c r="AKL268" s="3"/>
      <c r="AKM268" s="3"/>
      <c r="AKN268" s="3"/>
      <c r="AKO268" s="3"/>
      <c r="AKP268" s="3"/>
      <c r="AKQ268" s="3"/>
      <c r="AKR268" s="3"/>
      <c r="AKS268" s="3"/>
      <c r="AKT268" s="3"/>
      <c r="AKU268" s="3"/>
      <c r="AKV268" s="3"/>
      <c r="AKW268" s="3"/>
      <c r="AKX268" s="3"/>
      <c r="AKY268" s="3"/>
      <c r="AKZ268" s="3"/>
      <c r="ALA268" s="3"/>
      <c r="ALB268" s="3"/>
      <c r="ALC268" s="3"/>
      <c r="ALD268" s="3"/>
      <c r="ALE268" s="3"/>
      <c r="ALF268" s="3"/>
      <c r="ALG268" s="3"/>
      <c r="ALH268" s="3"/>
      <c r="ALI268" s="3"/>
      <c r="ALJ268" s="3"/>
      <c r="ALK268" s="3"/>
      <c r="ALL268" s="3"/>
      <c r="ALM268" s="3"/>
      <c r="ALN268" s="3"/>
      <c r="ALO268" s="3"/>
      <c r="ALP268" s="3"/>
      <c r="ALQ268" s="3"/>
      <c r="ALR268" s="3"/>
      <c r="ALS268" s="3"/>
      <c r="ALT268" s="3"/>
      <c r="ALU268" s="3"/>
      <c r="ALV268" s="3"/>
      <c r="ALW268" s="3"/>
      <c r="ALX268" s="3"/>
      <c r="ALY268" s="3"/>
      <c r="ALZ268" s="3"/>
      <c r="AMA268" s="3"/>
      <c r="AMB268" s="3"/>
      <c r="AMC268" s="3"/>
      <c r="AMD268" s="3"/>
      <c r="AME268" s="3"/>
      <c r="AMF268" s="3"/>
      <c r="AMG268" s="3"/>
      <c r="AMH268" s="3"/>
      <c r="AMI268" s="3"/>
    </row>
    <row r="269" spans="1:1023" ht="19.5" customHeight="1" x14ac:dyDescent="0.25">
      <c r="A269" s="55"/>
      <c r="B269" s="56"/>
      <c r="C269" s="56"/>
      <c r="D269" s="57"/>
      <c r="E269" s="57"/>
      <c r="F269" s="5" t="s">
        <v>8</v>
      </c>
      <c r="G269" s="10">
        <f>SUM(H269:J269)</f>
        <v>50000</v>
      </c>
      <c r="H269" s="10">
        <v>48500</v>
      </c>
      <c r="I269" s="10">
        <v>1500</v>
      </c>
      <c r="J269" s="10">
        <v>0</v>
      </c>
      <c r="K269" s="50"/>
      <c r="L269" s="60"/>
    </row>
    <row r="270" spans="1:1023" ht="19.5" customHeight="1" x14ac:dyDescent="0.25">
      <c r="A270" s="33" t="s">
        <v>127</v>
      </c>
      <c r="B270" s="34"/>
      <c r="C270" s="34"/>
      <c r="D270" s="34"/>
      <c r="E270" s="34"/>
      <c r="F270" s="14" t="s">
        <v>102</v>
      </c>
      <c r="G270" s="15">
        <f>SUM(G273:G274)</f>
        <v>122528.5</v>
      </c>
      <c r="H270" s="15">
        <f>SUM(H275,H280,H285,H290,H295)</f>
        <v>111598.5</v>
      </c>
      <c r="I270" s="15">
        <f>SUM(I275,I280,I285,I290,I295)</f>
        <v>10930</v>
      </c>
      <c r="J270" s="15">
        <f>SUM(J275,J280,J285,J290,J295)</f>
        <v>0</v>
      </c>
      <c r="K270" s="14" t="str">
        <f>IF(H274=0,"-","")</f>
        <v/>
      </c>
      <c r="L270" s="14" t="str">
        <f>IF(H274=0,"-","")</f>
        <v/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  <c r="IW270" s="3"/>
      <c r="IX270" s="3"/>
      <c r="IY270" s="3"/>
      <c r="IZ270" s="3"/>
      <c r="JA270" s="3"/>
      <c r="JB270" s="3"/>
      <c r="JC270" s="3"/>
      <c r="JD270" s="3"/>
      <c r="JE270" s="3"/>
      <c r="JF270" s="3"/>
      <c r="JG270" s="3"/>
      <c r="JH270" s="3"/>
      <c r="JI270" s="3"/>
      <c r="JJ270" s="3"/>
      <c r="JK270" s="3"/>
      <c r="JL270" s="3"/>
      <c r="JM270" s="3"/>
      <c r="JN270" s="3"/>
      <c r="JO270" s="3"/>
      <c r="JP270" s="3"/>
      <c r="JQ270" s="3"/>
      <c r="JR270" s="3"/>
      <c r="JS270" s="3"/>
      <c r="JT270" s="3"/>
      <c r="JU270" s="3"/>
      <c r="JV270" s="3"/>
      <c r="JW270" s="3"/>
      <c r="JX270" s="3"/>
      <c r="JY270" s="3"/>
      <c r="JZ270" s="3"/>
      <c r="KA270" s="3"/>
      <c r="KB270" s="3"/>
      <c r="KC270" s="3"/>
      <c r="KD270" s="3"/>
      <c r="KE270" s="3"/>
      <c r="KF270" s="3"/>
      <c r="KG270" s="3"/>
      <c r="KH270" s="3"/>
      <c r="KI270" s="3"/>
      <c r="KJ270" s="3"/>
      <c r="KK270" s="3"/>
      <c r="KL270" s="3"/>
      <c r="KM270" s="3"/>
      <c r="KN270" s="3"/>
      <c r="KO270" s="3"/>
      <c r="KP270" s="3"/>
      <c r="KQ270" s="3"/>
      <c r="KR270" s="3"/>
      <c r="KS270" s="3"/>
      <c r="KT270" s="3"/>
      <c r="KU270" s="3"/>
      <c r="KV270" s="3"/>
      <c r="KW270" s="3"/>
      <c r="KX270" s="3"/>
      <c r="KY270" s="3"/>
      <c r="KZ270" s="3"/>
      <c r="LA270" s="3"/>
      <c r="LB270" s="3"/>
      <c r="LC270" s="3"/>
      <c r="LD270" s="3"/>
      <c r="LE270" s="3"/>
      <c r="LF270" s="3"/>
      <c r="LG270" s="3"/>
      <c r="LH270" s="3"/>
      <c r="LI270" s="3"/>
      <c r="LJ270" s="3"/>
      <c r="LK270" s="3"/>
      <c r="LL270" s="3"/>
      <c r="LM270" s="3"/>
      <c r="LN270" s="3"/>
      <c r="LO270" s="3"/>
      <c r="LP270" s="3"/>
      <c r="LQ270" s="3"/>
      <c r="LR270" s="3"/>
      <c r="LS270" s="3"/>
      <c r="LT270" s="3"/>
      <c r="LU270" s="3"/>
      <c r="LV270" s="3"/>
      <c r="LW270" s="3"/>
      <c r="LX270" s="3"/>
      <c r="LY270" s="3"/>
      <c r="LZ270" s="3"/>
      <c r="MA270" s="3"/>
      <c r="MB270" s="3"/>
      <c r="MC270" s="3"/>
      <c r="MD270" s="3"/>
      <c r="ME270" s="3"/>
      <c r="MF270" s="3"/>
      <c r="MG270" s="3"/>
      <c r="MH270" s="3"/>
      <c r="MI270" s="3"/>
      <c r="MJ270" s="3"/>
      <c r="MK270" s="3"/>
      <c r="ML270" s="3"/>
      <c r="MM270" s="3"/>
      <c r="MN270" s="3"/>
      <c r="MO270" s="3"/>
      <c r="MP270" s="3"/>
      <c r="MQ270" s="3"/>
      <c r="MR270" s="3"/>
      <c r="MS270" s="3"/>
      <c r="MT270" s="3"/>
      <c r="MU270" s="3"/>
      <c r="MV270" s="3"/>
      <c r="MW270" s="3"/>
      <c r="MX270" s="3"/>
      <c r="MY270" s="3"/>
      <c r="MZ270" s="3"/>
      <c r="NA270" s="3"/>
      <c r="NB270" s="3"/>
      <c r="NC270" s="3"/>
      <c r="ND270" s="3"/>
      <c r="NE270" s="3"/>
      <c r="NF270" s="3"/>
      <c r="NG270" s="3"/>
      <c r="NH270" s="3"/>
      <c r="NI270" s="3"/>
      <c r="NJ270" s="3"/>
      <c r="NK270" s="3"/>
      <c r="NL270" s="3"/>
      <c r="NM270" s="3"/>
      <c r="NN270" s="3"/>
      <c r="NO270" s="3"/>
      <c r="NP270" s="3"/>
      <c r="NQ270" s="3"/>
      <c r="NR270" s="3"/>
      <c r="NS270" s="3"/>
      <c r="NT270" s="3"/>
      <c r="NU270" s="3"/>
      <c r="NV270" s="3"/>
      <c r="NW270" s="3"/>
      <c r="NX270" s="3"/>
      <c r="NY270" s="3"/>
      <c r="NZ270" s="3"/>
      <c r="OA270" s="3"/>
      <c r="OB270" s="3"/>
      <c r="OC270" s="3"/>
      <c r="OD270" s="3"/>
      <c r="OE270" s="3"/>
      <c r="OF270" s="3"/>
      <c r="OG270" s="3"/>
      <c r="OH270" s="3"/>
      <c r="OI270" s="3"/>
      <c r="OJ270" s="3"/>
      <c r="OK270" s="3"/>
      <c r="OL270" s="3"/>
      <c r="OM270" s="3"/>
      <c r="ON270" s="3"/>
      <c r="OO270" s="3"/>
      <c r="OP270" s="3"/>
      <c r="OQ270" s="3"/>
      <c r="OR270" s="3"/>
      <c r="OS270" s="3"/>
      <c r="OT270" s="3"/>
      <c r="OU270" s="3"/>
      <c r="OV270" s="3"/>
      <c r="OW270" s="3"/>
      <c r="OX270" s="3"/>
      <c r="OY270" s="3"/>
      <c r="OZ270" s="3"/>
      <c r="PA270" s="3"/>
      <c r="PB270" s="3"/>
      <c r="PC270" s="3"/>
      <c r="PD270" s="3"/>
      <c r="PE270" s="3"/>
      <c r="PF270" s="3"/>
      <c r="PG270" s="3"/>
      <c r="PH270" s="3"/>
      <c r="PI270" s="3"/>
      <c r="PJ270" s="3"/>
      <c r="PK270" s="3"/>
      <c r="PL270" s="3"/>
      <c r="PM270" s="3"/>
      <c r="PN270" s="3"/>
      <c r="PO270" s="3"/>
      <c r="PP270" s="3"/>
      <c r="PQ270" s="3"/>
      <c r="PR270" s="3"/>
      <c r="PS270" s="3"/>
      <c r="PT270" s="3"/>
      <c r="PU270" s="3"/>
      <c r="PV270" s="3"/>
      <c r="PW270" s="3"/>
      <c r="PX270" s="3"/>
      <c r="PY270" s="3"/>
      <c r="PZ270" s="3"/>
      <c r="QA270" s="3"/>
      <c r="QB270" s="3"/>
      <c r="QC270" s="3"/>
      <c r="QD270" s="3"/>
      <c r="QE270" s="3"/>
      <c r="QF270" s="3"/>
      <c r="QG270" s="3"/>
      <c r="QH270" s="3"/>
      <c r="QI270" s="3"/>
      <c r="QJ270" s="3"/>
      <c r="QK270" s="3"/>
      <c r="QL270" s="3"/>
      <c r="QM270" s="3"/>
      <c r="QN270" s="3"/>
      <c r="QO270" s="3"/>
      <c r="QP270" s="3"/>
      <c r="QQ270" s="3"/>
      <c r="QR270" s="3"/>
      <c r="QS270" s="3"/>
      <c r="QT270" s="3"/>
      <c r="QU270" s="3"/>
      <c r="QV270" s="3"/>
      <c r="QW270" s="3"/>
      <c r="QX270" s="3"/>
      <c r="QY270" s="3"/>
      <c r="QZ270" s="3"/>
      <c r="RA270" s="3"/>
      <c r="RB270" s="3"/>
      <c r="RC270" s="3"/>
      <c r="RD270" s="3"/>
      <c r="RE270" s="3"/>
      <c r="RF270" s="3"/>
      <c r="RG270" s="3"/>
      <c r="RH270" s="3"/>
      <c r="RI270" s="3"/>
      <c r="RJ270" s="3"/>
      <c r="RK270" s="3"/>
      <c r="RL270" s="3"/>
      <c r="RM270" s="3"/>
      <c r="RN270" s="3"/>
      <c r="RO270" s="3"/>
      <c r="RP270" s="3"/>
      <c r="RQ270" s="3"/>
      <c r="RR270" s="3"/>
      <c r="RS270" s="3"/>
      <c r="RT270" s="3"/>
      <c r="RU270" s="3"/>
      <c r="RV270" s="3"/>
      <c r="RW270" s="3"/>
      <c r="RX270" s="3"/>
      <c r="RY270" s="3"/>
      <c r="RZ270" s="3"/>
      <c r="SA270" s="3"/>
      <c r="SB270" s="3"/>
      <c r="SC270" s="3"/>
      <c r="SD270" s="3"/>
      <c r="SE270" s="3"/>
      <c r="SF270" s="3"/>
      <c r="SG270" s="3"/>
      <c r="SH270" s="3"/>
      <c r="SI270" s="3"/>
      <c r="SJ270" s="3"/>
      <c r="SK270" s="3"/>
      <c r="SL270" s="3"/>
      <c r="SM270" s="3"/>
      <c r="SN270" s="3"/>
      <c r="SO270" s="3"/>
      <c r="SP270" s="3"/>
      <c r="SQ270" s="3"/>
      <c r="SR270" s="3"/>
      <c r="SS270" s="3"/>
      <c r="ST270" s="3"/>
      <c r="SU270" s="3"/>
      <c r="SV270" s="3"/>
      <c r="SW270" s="3"/>
      <c r="SX270" s="3"/>
      <c r="SY270" s="3"/>
      <c r="SZ270" s="3"/>
      <c r="TA270" s="3"/>
      <c r="TB270" s="3"/>
      <c r="TC270" s="3"/>
      <c r="TD270" s="3"/>
      <c r="TE270" s="3"/>
      <c r="TF270" s="3"/>
      <c r="TG270" s="3"/>
      <c r="TH270" s="3"/>
      <c r="TI270" s="3"/>
      <c r="TJ270" s="3"/>
      <c r="TK270" s="3"/>
      <c r="TL270" s="3"/>
      <c r="TM270" s="3"/>
      <c r="TN270" s="3"/>
      <c r="TO270" s="3"/>
      <c r="TP270" s="3"/>
      <c r="TQ270" s="3"/>
      <c r="TR270" s="3"/>
      <c r="TS270" s="3"/>
      <c r="TT270" s="3"/>
      <c r="TU270" s="3"/>
      <c r="TV270" s="3"/>
      <c r="TW270" s="3"/>
      <c r="TX270" s="3"/>
      <c r="TY270" s="3"/>
      <c r="TZ270" s="3"/>
      <c r="UA270" s="3"/>
      <c r="UB270" s="3"/>
      <c r="UC270" s="3"/>
      <c r="UD270" s="3"/>
      <c r="UE270" s="3"/>
      <c r="UF270" s="3"/>
      <c r="UG270" s="3"/>
      <c r="UH270" s="3"/>
      <c r="UI270" s="3"/>
      <c r="UJ270" s="3"/>
      <c r="UK270" s="3"/>
      <c r="UL270" s="3"/>
      <c r="UM270" s="3"/>
      <c r="UN270" s="3"/>
      <c r="UO270" s="3"/>
      <c r="UP270" s="3"/>
      <c r="UQ270" s="3"/>
      <c r="UR270" s="3"/>
      <c r="US270" s="3"/>
      <c r="UT270" s="3"/>
      <c r="UU270" s="3"/>
      <c r="UV270" s="3"/>
      <c r="UW270" s="3"/>
      <c r="UX270" s="3"/>
      <c r="UY270" s="3"/>
      <c r="UZ270" s="3"/>
      <c r="VA270" s="3"/>
      <c r="VB270" s="3"/>
      <c r="VC270" s="3"/>
      <c r="VD270" s="3"/>
      <c r="VE270" s="3"/>
      <c r="VF270" s="3"/>
      <c r="VG270" s="3"/>
      <c r="VH270" s="3"/>
      <c r="VI270" s="3"/>
      <c r="VJ270" s="3"/>
      <c r="VK270" s="3"/>
      <c r="VL270" s="3"/>
      <c r="VM270" s="3"/>
      <c r="VN270" s="3"/>
      <c r="VO270" s="3"/>
      <c r="VP270" s="3"/>
      <c r="VQ270" s="3"/>
      <c r="VR270" s="3"/>
      <c r="VS270" s="3"/>
      <c r="VT270" s="3"/>
      <c r="VU270" s="3"/>
      <c r="VV270" s="3"/>
      <c r="VW270" s="3"/>
      <c r="VX270" s="3"/>
      <c r="VY270" s="3"/>
      <c r="VZ270" s="3"/>
      <c r="WA270" s="3"/>
      <c r="WB270" s="3"/>
      <c r="WC270" s="3"/>
      <c r="WD270" s="3"/>
      <c r="WE270" s="3"/>
      <c r="WF270" s="3"/>
      <c r="WG270" s="3"/>
      <c r="WH270" s="3"/>
      <c r="WI270" s="3"/>
      <c r="WJ270" s="3"/>
      <c r="WK270" s="3"/>
      <c r="WL270" s="3"/>
      <c r="WM270" s="3"/>
      <c r="WN270" s="3"/>
      <c r="WO270" s="3"/>
      <c r="WP270" s="3"/>
      <c r="WQ270" s="3"/>
      <c r="WR270" s="3"/>
      <c r="WS270" s="3"/>
      <c r="WT270" s="3"/>
      <c r="WU270" s="3"/>
      <c r="WV270" s="3"/>
      <c r="WW270" s="3"/>
      <c r="WX270" s="3"/>
      <c r="WY270" s="3"/>
      <c r="WZ270" s="3"/>
      <c r="XA270" s="3"/>
      <c r="XB270" s="3"/>
      <c r="XC270" s="3"/>
      <c r="XD270" s="3"/>
      <c r="XE270" s="3"/>
      <c r="XF270" s="3"/>
      <c r="XG270" s="3"/>
      <c r="XH270" s="3"/>
      <c r="XI270" s="3"/>
      <c r="XJ270" s="3"/>
      <c r="XK270" s="3"/>
      <c r="XL270" s="3"/>
      <c r="XM270" s="3"/>
      <c r="XN270" s="3"/>
      <c r="XO270" s="3"/>
      <c r="XP270" s="3"/>
      <c r="XQ270" s="3"/>
      <c r="XR270" s="3"/>
      <c r="XS270" s="3"/>
      <c r="XT270" s="3"/>
      <c r="XU270" s="3"/>
      <c r="XV270" s="3"/>
      <c r="XW270" s="3"/>
      <c r="XX270" s="3"/>
      <c r="XY270" s="3"/>
      <c r="XZ270" s="3"/>
      <c r="YA270" s="3"/>
      <c r="YB270" s="3"/>
      <c r="YC270" s="3"/>
      <c r="YD270" s="3"/>
      <c r="YE270" s="3"/>
      <c r="YF270" s="3"/>
      <c r="YG270" s="3"/>
      <c r="YH270" s="3"/>
      <c r="YI270" s="3"/>
      <c r="YJ270" s="3"/>
      <c r="YK270" s="3"/>
      <c r="YL270" s="3"/>
      <c r="YM270" s="3"/>
      <c r="YN270" s="3"/>
      <c r="YO270" s="3"/>
      <c r="YP270" s="3"/>
      <c r="YQ270" s="3"/>
      <c r="YR270" s="3"/>
      <c r="YS270" s="3"/>
      <c r="YT270" s="3"/>
      <c r="YU270" s="3"/>
      <c r="YV270" s="3"/>
      <c r="YW270" s="3"/>
      <c r="YX270" s="3"/>
      <c r="YY270" s="3"/>
      <c r="YZ270" s="3"/>
      <c r="ZA270" s="3"/>
      <c r="ZB270" s="3"/>
      <c r="ZC270" s="3"/>
      <c r="ZD270" s="3"/>
      <c r="ZE270" s="3"/>
      <c r="ZF270" s="3"/>
      <c r="ZG270" s="3"/>
      <c r="ZH270" s="3"/>
      <c r="ZI270" s="3"/>
      <c r="ZJ270" s="3"/>
      <c r="ZK270" s="3"/>
      <c r="ZL270" s="3"/>
      <c r="ZM270" s="3"/>
      <c r="ZN270" s="3"/>
      <c r="ZO270" s="3"/>
      <c r="ZP270" s="3"/>
      <c r="ZQ270" s="3"/>
      <c r="ZR270" s="3"/>
      <c r="ZS270" s="3"/>
      <c r="ZT270" s="3"/>
      <c r="ZU270" s="3"/>
      <c r="ZV270" s="3"/>
      <c r="ZW270" s="3"/>
      <c r="ZX270" s="3"/>
      <c r="ZY270" s="3"/>
      <c r="ZZ270" s="3"/>
      <c r="AAA270" s="3"/>
      <c r="AAB270" s="3"/>
      <c r="AAC270" s="3"/>
      <c r="AAD270" s="3"/>
      <c r="AAE270" s="3"/>
      <c r="AAF270" s="3"/>
      <c r="AAG270" s="3"/>
      <c r="AAH270" s="3"/>
      <c r="AAI270" s="3"/>
      <c r="AAJ270" s="3"/>
      <c r="AAK270" s="3"/>
      <c r="AAL270" s="3"/>
      <c r="AAM270" s="3"/>
      <c r="AAN270" s="3"/>
      <c r="AAO270" s="3"/>
      <c r="AAP270" s="3"/>
      <c r="AAQ270" s="3"/>
      <c r="AAR270" s="3"/>
      <c r="AAS270" s="3"/>
      <c r="AAT270" s="3"/>
      <c r="AAU270" s="3"/>
      <c r="AAV270" s="3"/>
      <c r="AAW270" s="3"/>
      <c r="AAX270" s="3"/>
      <c r="AAY270" s="3"/>
      <c r="AAZ270" s="3"/>
      <c r="ABA270" s="3"/>
      <c r="ABB270" s="3"/>
      <c r="ABC270" s="3"/>
      <c r="ABD270" s="3"/>
      <c r="ABE270" s="3"/>
      <c r="ABF270" s="3"/>
      <c r="ABG270" s="3"/>
      <c r="ABH270" s="3"/>
      <c r="ABI270" s="3"/>
      <c r="ABJ270" s="3"/>
      <c r="ABK270" s="3"/>
      <c r="ABL270" s="3"/>
      <c r="ABM270" s="3"/>
      <c r="ABN270" s="3"/>
      <c r="ABO270" s="3"/>
      <c r="ABP270" s="3"/>
      <c r="ABQ270" s="3"/>
      <c r="ABR270" s="3"/>
      <c r="ABS270" s="3"/>
      <c r="ABT270" s="3"/>
      <c r="ABU270" s="3"/>
      <c r="ABV270" s="3"/>
      <c r="ABW270" s="3"/>
      <c r="ABX270" s="3"/>
      <c r="ABY270" s="3"/>
      <c r="ABZ270" s="3"/>
      <c r="ACA270" s="3"/>
      <c r="ACB270" s="3"/>
      <c r="ACC270" s="3"/>
      <c r="ACD270" s="3"/>
      <c r="ACE270" s="3"/>
      <c r="ACF270" s="3"/>
      <c r="ACG270" s="3"/>
      <c r="ACH270" s="3"/>
      <c r="ACI270" s="3"/>
      <c r="ACJ270" s="3"/>
      <c r="ACK270" s="3"/>
      <c r="ACL270" s="3"/>
      <c r="ACM270" s="3"/>
      <c r="ACN270" s="3"/>
      <c r="ACO270" s="3"/>
      <c r="ACP270" s="3"/>
      <c r="ACQ270" s="3"/>
      <c r="ACR270" s="3"/>
      <c r="ACS270" s="3"/>
      <c r="ACT270" s="3"/>
      <c r="ACU270" s="3"/>
      <c r="ACV270" s="3"/>
      <c r="ACW270" s="3"/>
      <c r="ACX270" s="3"/>
      <c r="ACY270" s="3"/>
      <c r="ACZ270" s="3"/>
      <c r="ADA270" s="3"/>
      <c r="ADB270" s="3"/>
      <c r="ADC270" s="3"/>
      <c r="ADD270" s="3"/>
      <c r="ADE270" s="3"/>
      <c r="ADF270" s="3"/>
      <c r="ADG270" s="3"/>
      <c r="ADH270" s="3"/>
      <c r="ADI270" s="3"/>
      <c r="ADJ270" s="3"/>
      <c r="ADK270" s="3"/>
      <c r="ADL270" s="3"/>
      <c r="ADM270" s="3"/>
      <c r="ADN270" s="3"/>
      <c r="ADO270" s="3"/>
      <c r="ADP270" s="3"/>
      <c r="ADQ270" s="3"/>
      <c r="ADR270" s="3"/>
      <c r="ADS270" s="3"/>
      <c r="ADT270" s="3"/>
      <c r="ADU270" s="3"/>
      <c r="ADV270" s="3"/>
      <c r="ADW270" s="3"/>
      <c r="ADX270" s="3"/>
      <c r="ADY270" s="3"/>
      <c r="ADZ270" s="3"/>
      <c r="AEA270" s="3"/>
      <c r="AEB270" s="3"/>
      <c r="AEC270" s="3"/>
      <c r="AED270" s="3"/>
      <c r="AEE270" s="3"/>
      <c r="AEF270" s="3"/>
      <c r="AEG270" s="3"/>
      <c r="AEH270" s="3"/>
      <c r="AEI270" s="3"/>
      <c r="AEJ270" s="3"/>
      <c r="AEK270" s="3"/>
      <c r="AEL270" s="3"/>
      <c r="AEM270" s="3"/>
      <c r="AEN270" s="3"/>
      <c r="AEO270" s="3"/>
      <c r="AEP270" s="3"/>
      <c r="AEQ270" s="3"/>
      <c r="AER270" s="3"/>
      <c r="AES270" s="3"/>
      <c r="AET270" s="3"/>
      <c r="AEU270" s="3"/>
      <c r="AEV270" s="3"/>
      <c r="AEW270" s="3"/>
      <c r="AEX270" s="3"/>
      <c r="AEY270" s="3"/>
      <c r="AEZ270" s="3"/>
      <c r="AFA270" s="3"/>
      <c r="AFB270" s="3"/>
      <c r="AFC270" s="3"/>
      <c r="AFD270" s="3"/>
      <c r="AFE270" s="3"/>
      <c r="AFF270" s="3"/>
      <c r="AFG270" s="3"/>
      <c r="AFH270" s="3"/>
      <c r="AFI270" s="3"/>
      <c r="AFJ270" s="3"/>
      <c r="AFK270" s="3"/>
      <c r="AFL270" s="3"/>
      <c r="AFM270" s="3"/>
      <c r="AFN270" s="3"/>
      <c r="AFO270" s="3"/>
      <c r="AFP270" s="3"/>
      <c r="AFQ270" s="3"/>
      <c r="AFR270" s="3"/>
      <c r="AFS270" s="3"/>
      <c r="AFT270" s="3"/>
      <c r="AFU270" s="3"/>
      <c r="AFV270" s="3"/>
      <c r="AFW270" s="3"/>
      <c r="AFX270" s="3"/>
      <c r="AFY270" s="3"/>
      <c r="AFZ270" s="3"/>
      <c r="AGA270" s="3"/>
      <c r="AGB270" s="3"/>
      <c r="AGC270" s="3"/>
      <c r="AGD270" s="3"/>
      <c r="AGE270" s="3"/>
      <c r="AGF270" s="3"/>
      <c r="AGG270" s="3"/>
      <c r="AGH270" s="3"/>
      <c r="AGI270" s="3"/>
      <c r="AGJ270" s="3"/>
      <c r="AGK270" s="3"/>
      <c r="AGL270" s="3"/>
      <c r="AGM270" s="3"/>
      <c r="AGN270" s="3"/>
      <c r="AGO270" s="3"/>
      <c r="AGP270" s="3"/>
      <c r="AGQ270" s="3"/>
      <c r="AGR270" s="3"/>
      <c r="AGS270" s="3"/>
      <c r="AGT270" s="3"/>
      <c r="AGU270" s="3"/>
      <c r="AGV270" s="3"/>
      <c r="AGW270" s="3"/>
      <c r="AGX270" s="3"/>
      <c r="AGY270" s="3"/>
      <c r="AGZ270" s="3"/>
      <c r="AHA270" s="3"/>
      <c r="AHB270" s="3"/>
      <c r="AHC270" s="3"/>
      <c r="AHD270" s="3"/>
      <c r="AHE270" s="3"/>
      <c r="AHF270" s="3"/>
      <c r="AHG270" s="3"/>
      <c r="AHH270" s="3"/>
      <c r="AHI270" s="3"/>
      <c r="AHJ270" s="3"/>
      <c r="AHK270" s="3"/>
      <c r="AHL270" s="3"/>
      <c r="AHM270" s="3"/>
      <c r="AHN270" s="3"/>
      <c r="AHO270" s="3"/>
      <c r="AHP270" s="3"/>
      <c r="AHQ270" s="3"/>
      <c r="AHR270" s="3"/>
      <c r="AHS270" s="3"/>
      <c r="AHT270" s="3"/>
      <c r="AHU270" s="3"/>
      <c r="AHV270" s="3"/>
      <c r="AHW270" s="3"/>
      <c r="AHX270" s="3"/>
      <c r="AHY270" s="3"/>
      <c r="AHZ270" s="3"/>
      <c r="AIA270" s="3"/>
      <c r="AIB270" s="3"/>
      <c r="AIC270" s="3"/>
      <c r="AID270" s="3"/>
      <c r="AIE270" s="3"/>
      <c r="AIF270" s="3"/>
      <c r="AIG270" s="3"/>
      <c r="AIH270" s="3"/>
      <c r="AII270" s="3"/>
      <c r="AIJ270" s="3"/>
      <c r="AIK270" s="3"/>
      <c r="AIL270" s="3"/>
      <c r="AIM270" s="3"/>
      <c r="AIN270" s="3"/>
      <c r="AIO270" s="3"/>
      <c r="AIP270" s="3"/>
      <c r="AIQ270" s="3"/>
      <c r="AIR270" s="3"/>
      <c r="AIS270" s="3"/>
      <c r="AIT270" s="3"/>
      <c r="AIU270" s="3"/>
      <c r="AIV270" s="3"/>
      <c r="AIW270" s="3"/>
      <c r="AIX270" s="3"/>
      <c r="AIY270" s="3"/>
      <c r="AIZ270" s="3"/>
      <c r="AJA270" s="3"/>
      <c r="AJB270" s="3"/>
      <c r="AJC270" s="3"/>
      <c r="AJD270" s="3"/>
      <c r="AJE270" s="3"/>
      <c r="AJF270" s="3"/>
      <c r="AJG270" s="3"/>
      <c r="AJH270" s="3"/>
      <c r="AJI270" s="3"/>
      <c r="AJJ270" s="3"/>
      <c r="AJK270" s="3"/>
      <c r="AJL270" s="3"/>
      <c r="AJM270" s="3"/>
      <c r="AJN270" s="3"/>
      <c r="AJO270" s="3"/>
      <c r="AJP270" s="3"/>
      <c r="AJQ270" s="3"/>
      <c r="AJR270" s="3"/>
      <c r="AJS270" s="3"/>
      <c r="AJT270" s="3"/>
      <c r="AJU270" s="3"/>
      <c r="AJV270" s="3"/>
      <c r="AJW270" s="3"/>
      <c r="AJX270" s="3"/>
      <c r="AJY270" s="3"/>
      <c r="AJZ270" s="3"/>
      <c r="AKA270" s="3"/>
      <c r="AKB270" s="3"/>
      <c r="AKC270" s="3"/>
      <c r="AKD270" s="3"/>
      <c r="AKE270" s="3"/>
      <c r="AKF270" s="3"/>
      <c r="AKG270" s="3"/>
      <c r="AKH270" s="3"/>
      <c r="AKI270" s="3"/>
      <c r="AKJ270" s="3"/>
      <c r="AKK270" s="3"/>
      <c r="AKL270" s="3"/>
      <c r="AKM270" s="3"/>
      <c r="AKN270" s="3"/>
      <c r="AKO270" s="3"/>
      <c r="AKP270" s="3"/>
      <c r="AKQ270" s="3"/>
      <c r="AKR270" s="3"/>
      <c r="AKS270" s="3"/>
      <c r="AKT270" s="3"/>
      <c r="AKU270" s="3"/>
      <c r="AKV270" s="3"/>
      <c r="AKW270" s="3"/>
      <c r="AKX270" s="3"/>
      <c r="AKY270" s="3"/>
      <c r="AKZ270" s="3"/>
      <c r="ALA270" s="3"/>
      <c r="ALB270" s="3"/>
      <c r="ALC270" s="3"/>
      <c r="ALD270" s="3"/>
      <c r="ALE270" s="3"/>
      <c r="ALF270" s="3"/>
      <c r="ALG270" s="3"/>
      <c r="ALH270" s="3"/>
      <c r="ALI270" s="3"/>
      <c r="ALJ270" s="3"/>
      <c r="ALK270" s="3"/>
      <c r="ALL270" s="3"/>
      <c r="ALM270" s="3"/>
      <c r="ALN270" s="3"/>
      <c r="ALO270" s="3"/>
      <c r="ALP270" s="3"/>
      <c r="ALQ270" s="3"/>
      <c r="ALR270" s="3"/>
      <c r="ALS270" s="3"/>
      <c r="ALT270" s="3"/>
      <c r="ALU270" s="3"/>
      <c r="ALV270" s="3"/>
      <c r="ALW270" s="3"/>
      <c r="ALX270" s="3"/>
      <c r="ALY270" s="3"/>
      <c r="ALZ270" s="3"/>
      <c r="AMA270" s="3"/>
      <c r="AMB270" s="3"/>
      <c r="AMC270" s="3"/>
      <c r="AMD270" s="3"/>
      <c r="AME270" s="3"/>
      <c r="AMF270" s="3"/>
      <c r="AMG270" s="3"/>
      <c r="AMH270" s="3"/>
      <c r="AMI270" s="3"/>
    </row>
    <row r="271" spans="1:1023" ht="19.5" customHeight="1" x14ac:dyDescent="0.25">
      <c r="A271" s="36"/>
      <c r="B271" s="37"/>
      <c r="C271" s="37"/>
      <c r="D271" s="37"/>
      <c r="E271" s="37"/>
      <c r="F271" s="14"/>
      <c r="G271" s="15"/>
      <c r="H271" s="15"/>
      <c r="I271" s="15"/>
      <c r="J271" s="15"/>
      <c r="K271" s="14"/>
      <c r="L271" s="1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  <c r="IV271" s="3"/>
      <c r="IW271" s="3"/>
      <c r="IX271" s="3"/>
      <c r="IY271" s="3"/>
      <c r="IZ271" s="3"/>
      <c r="JA271" s="3"/>
      <c r="JB271" s="3"/>
      <c r="JC271" s="3"/>
      <c r="JD271" s="3"/>
      <c r="JE271" s="3"/>
      <c r="JF271" s="3"/>
      <c r="JG271" s="3"/>
      <c r="JH271" s="3"/>
      <c r="JI271" s="3"/>
      <c r="JJ271" s="3"/>
      <c r="JK271" s="3"/>
      <c r="JL271" s="3"/>
      <c r="JM271" s="3"/>
      <c r="JN271" s="3"/>
      <c r="JO271" s="3"/>
      <c r="JP271" s="3"/>
      <c r="JQ271" s="3"/>
      <c r="JR271" s="3"/>
      <c r="JS271" s="3"/>
      <c r="JT271" s="3"/>
      <c r="JU271" s="3"/>
      <c r="JV271" s="3"/>
      <c r="JW271" s="3"/>
      <c r="JX271" s="3"/>
      <c r="JY271" s="3"/>
      <c r="JZ271" s="3"/>
      <c r="KA271" s="3"/>
      <c r="KB271" s="3"/>
      <c r="KC271" s="3"/>
      <c r="KD271" s="3"/>
      <c r="KE271" s="3"/>
      <c r="KF271" s="3"/>
      <c r="KG271" s="3"/>
      <c r="KH271" s="3"/>
      <c r="KI271" s="3"/>
      <c r="KJ271" s="3"/>
      <c r="KK271" s="3"/>
      <c r="KL271" s="3"/>
      <c r="KM271" s="3"/>
      <c r="KN271" s="3"/>
      <c r="KO271" s="3"/>
      <c r="KP271" s="3"/>
      <c r="KQ271" s="3"/>
      <c r="KR271" s="3"/>
      <c r="KS271" s="3"/>
      <c r="KT271" s="3"/>
      <c r="KU271" s="3"/>
      <c r="KV271" s="3"/>
      <c r="KW271" s="3"/>
      <c r="KX271" s="3"/>
      <c r="KY271" s="3"/>
      <c r="KZ271" s="3"/>
      <c r="LA271" s="3"/>
      <c r="LB271" s="3"/>
      <c r="LC271" s="3"/>
      <c r="LD271" s="3"/>
      <c r="LE271" s="3"/>
      <c r="LF271" s="3"/>
      <c r="LG271" s="3"/>
      <c r="LH271" s="3"/>
      <c r="LI271" s="3"/>
      <c r="LJ271" s="3"/>
      <c r="LK271" s="3"/>
      <c r="LL271" s="3"/>
      <c r="LM271" s="3"/>
      <c r="LN271" s="3"/>
      <c r="LO271" s="3"/>
      <c r="LP271" s="3"/>
      <c r="LQ271" s="3"/>
      <c r="LR271" s="3"/>
      <c r="LS271" s="3"/>
      <c r="LT271" s="3"/>
      <c r="LU271" s="3"/>
      <c r="LV271" s="3"/>
      <c r="LW271" s="3"/>
      <c r="LX271" s="3"/>
      <c r="LY271" s="3"/>
      <c r="LZ271" s="3"/>
      <c r="MA271" s="3"/>
      <c r="MB271" s="3"/>
      <c r="MC271" s="3"/>
      <c r="MD271" s="3"/>
      <c r="ME271" s="3"/>
      <c r="MF271" s="3"/>
      <c r="MG271" s="3"/>
      <c r="MH271" s="3"/>
      <c r="MI271" s="3"/>
      <c r="MJ271" s="3"/>
      <c r="MK271" s="3"/>
      <c r="ML271" s="3"/>
      <c r="MM271" s="3"/>
      <c r="MN271" s="3"/>
      <c r="MO271" s="3"/>
      <c r="MP271" s="3"/>
      <c r="MQ271" s="3"/>
      <c r="MR271" s="3"/>
      <c r="MS271" s="3"/>
      <c r="MT271" s="3"/>
      <c r="MU271" s="3"/>
      <c r="MV271" s="3"/>
      <c r="MW271" s="3"/>
      <c r="MX271" s="3"/>
      <c r="MY271" s="3"/>
      <c r="MZ271" s="3"/>
      <c r="NA271" s="3"/>
      <c r="NB271" s="3"/>
      <c r="NC271" s="3"/>
      <c r="ND271" s="3"/>
      <c r="NE271" s="3"/>
      <c r="NF271" s="3"/>
      <c r="NG271" s="3"/>
      <c r="NH271" s="3"/>
      <c r="NI271" s="3"/>
      <c r="NJ271" s="3"/>
      <c r="NK271" s="3"/>
      <c r="NL271" s="3"/>
      <c r="NM271" s="3"/>
      <c r="NN271" s="3"/>
      <c r="NO271" s="3"/>
      <c r="NP271" s="3"/>
      <c r="NQ271" s="3"/>
      <c r="NR271" s="3"/>
      <c r="NS271" s="3"/>
      <c r="NT271" s="3"/>
      <c r="NU271" s="3"/>
      <c r="NV271" s="3"/>
      <c r="NW271" s="3"/>
      <c r="NX271" s="3"/>
      <c r="NY271" s="3"/>
      <c r="NZ271" s="3"/>
      <c r="OA271" s="3"/>
      <c r="OB271" s="3"/>
      <c r="OC271" s="3"/>
      <c r="OD271" s="3"/>
      <c r="OE271" s="3"/>
      <c r="OF271" s="3"/>
      <c r="OG271" s="3"/>
      <c r="OH271" s="3"/>
      <c r="OI271" s="3"/>
      <c r="OJ271" s="3"/>
      <c r="OK271" s="3"/>
      <c r="OL271" s="3"/>
      <c r="OM271" s="3"/>
      <c r="ON271" s="3"/>
      <c r="OO271" s="3"/>
      <c r="OP271" s="3"/>
      <c r="OQ271" s="3"/>
      <c r="OR271" s="3"/>
      <c r="OS271" s="3"/>
      <c r="OT271" s="3"/>
      <c r="OU271" s="3"/>
      <c r="OV271" s="3"/>
      <c r="OW271" s="3"/>
      <c r="OX271" s="3"/>
      <c r="OY271" s="3"/>
      <c r="OZ271" s="3"/>
      <c r="PA271" s="3"/>
      <c r="PB271" s="3"/>
      <c r="PC271" s="3"/>
      <c r="PD271" s="3"/>
      <c r="PE271" s="3"/>
      <c r="PF271" s="3"/>
      <c r="PG271" s="3"/>
      <c r="PH271" s="3"/>
      <c r="PI271" s="3"/>
      <c r="PJ271" s="3"/>
      <c r="PK271" s="3"/>
      <c r="PL271" s="3"/>
      <c r="PM271" s="3"/>
      <c r="PN271" s="3"/>
      <c r="PO271" s="3"/>
      <c r="PP271" s="3"/>
      <c r="PQ271" s="3"/>
      <c r="PR271" s="3"/>
      <c r="PS271" s="3"/>
      <c r="PT271" s="3"/>
      <c r="PU271" s="3"/>
      <c r="PV271" s="3"/>
      <c r="PW271" s="3"/>
      <c r="PX271" s="3"/>
      <c r="PY271" s="3"/>
      <c r="PZ271" s="3"/>
      <c r="QA271" s="3"/>
      <c r="QB271" s="3"/>
      <c r="QC271" s="3"/>
      <c r="QD271" s="3"/>
      <c r="QE271" s="3"/>
      <c r="QF271" s="3"/>
      <c r="QG271" s="3"/>
      <c r="QH271" s="3"/>
      <c r="QI271" s="3"/>
      <c r="QJ271" s="3"/>
      <c r="QK271" s="3"/>
      <c r="QL271" s="3"/>
      <c r="QM271" s="3"/>
      <c r="QN271" s="3"/>
      <c r="QO271" s="3"/>
      <c r="QP271" s="3"/>
      <c r="QQ271" s="3"/>
      <c r="QR271" s="3"/>
      <c r="QS271" s="3"/>
      <c r="QT271" s="3"/>
      <c r="QU271" s="3"/>
      <c r="QV271" s="3"/>
      <c r="QW271" s="3"/>
      <c r="QX271" s="3"/>
      <c r="QY271" s="3"/>
      <c r="QZ271" s="3"/>
      <c r="RA271" s="3"/>
      <c r="RB271" s="3"/>
      <c r="RC271" s="3"/>
      <c r="RD271" s="3"/>
      <c r="RE271" s="3"/>
      <c r="RF271" s="3"/>
      <c r="RG271" s="3"/>
      <c r="RH271" s="3"/>
      <c r="RI271" s="3"/>
      <c r="RJ271" s="3"/>
      <c r="RK271" s="3"/>
      <c r="RL271" s="3"/>
      <c r="RM271" s="3"/>
      <c r="RN271" s="3"/>
      <c r="RO271" s="3"/>
      <c r="RP271" s="3"/>
      <c r="RQ271" s="3"/>
      <c r="RR271" s="3"/>
      <c r="RS271" s="3"/>
      <c r="RT271" s="3"/>
      <c r="RU271" s="3"/>
      <c r="RV271" s="3"/>
      <c r="RW271" s="3"/>
      <c r="RX271" s="3"/>
      <c r="RY271" s="3"/>
      <c r="RZ271" s="3"/>
      <c r="SA271" s="3"/>
      <c r="SB271" s="3"/>
      <c r="SC271" s="3"/>
      <c r="SD271" s="3"/>
      <c r="SE271" s="3"/>
      <c r="SF271" s="3"/>
      <c r="SG271" s="3"/>
      <c r="SH271" s="3"/>
      <c r="SI271" s="3"/>
      <c r="SJ271" s="3"/>
      <c r="SK271" s="3"/>
      <c r="SL271" s="3"/>
      <c r="SM271" s="3"/>
      <c r="SN271" s="3"/>
      <c r="SO271" s="3"/>
      <c r="SP271" s="3"/>
      <c r="SQ271" s="3"/>
      <c r="SR271" s="3"/>
      <c r="SS271" s="3"/>
      <c r="ST271" s="3"/>
      <c r="SU271" s="3"/>
      <c r="SV271" s="3"/>
      <c r="SW271" s="3"/>
      <c r="SX271" s="3"/>
      <c r="SY271" s="3"/>
      <c r="SZ271" s="3"/>
      <c r="TA271" s="3"/>
      <c r="TB271" s="3"/>
      <c r="TC271" s="3"/>
      <c r="TD271" s="3"/>
      <c r="TE271" s="3"/>
      <c r="TF271" s="3"/>
      <c r="TG271" s="3"/>
      <c r="TH271" s="3"/>
      <c r="TI271" s="3"/>
      <c r="TJ271" s="3"/>
      <c r="TK271" s="3"/>
      <c r="TL271" s="3"/>
      <c r="TM271" s="3"/>
      <c r="TN271" s="3"/>
      <c r="TO271" s="3"/>
      <c r="TP271" s="3"/>
      <c r="TQ271" s="3"/>
      <c r="TR271" s="3"/>
      <c r="TS271" s="3"/>
      <c r="TT271" s="3"/>
      <c r="TU271" s="3"/>
      <c r="TV271" s="3"/>
      <c r="TW271" s="3"/>
      <c r="TX271" s="3"/>
      <c r="TY271" s="3"/>
      <c r="TZ271" s="3"/>
      <c r="UA271" s="3"/>
      <c r="UB271" s="3"/>
      <c r="UC271" s="3"/>
      <c r="UD271" s="3"/>
      <c r="UE271" s="3"/>
      <c r="UF271" s="3"/>
      <c r="UG271" s="3"/>
      <c r="UH271" s="3"/>
      <c r="UI271" s="3"/>
      <c r="UJ271" s="3"/>
      <c r="UK271" s="3"/>
      <c r="UL271" s="3"/>
      <c r="UM271" s="3"/>
      <c r="UN271" s="3"/>
      <c r="UO271" s="3"/>
      <c r="UP271" s="3"/>
      <c r="UQ271" s="3"/>
      <c r="UR271" s="3"/>
      <c r="US271" s="3"/>
      <c r="UT271" s="3"/>
      <c r="UU271" s="3"/>
      <c r="UV271" s="3"/>
      <c r="UW271" s="3"/>
      <c r="UX271" s="3"/>
      <c r="UY271" s="3"/>
      <c r="UZ271" s="3"/>
      <c r="VA271" s="3"/>
      <c r="VB271" s="3"/>
      <c r="VC271" s="3"/>
      <c r="VD271" s="3"/>
      <c r="VE271" s="3"/>
      <c r="VF271" s="3"/>
      <c r="VG271" s="3"/>
      <c r="VH271" s="3"/>
      <c r="VI271" s="3"/>
      <c r="VJ271" s="3"/>
      <c r="VK271" s="3"/>
      <c r="VL271" s="3"/>
      <c r="VM271" s="3"/>
      <c r="VN271" s="3"/>
      <c r="VO271" s="3"/>
      <c r="VP271" s="3"/>
      <c r="VQ271" s="3"/>
      <c r="VR271" s="3"/>
      <c r="VS271" s="3"/>
      <c r="VT271" s="3"/>
      <c r="VU271" s="3"/>
      <c r="VV271" s="3"/>
      <c r="VW271" s="3"/>
      <c r="VX271" s="3"/>
      <c r="VY271" s="3"/>
      <c r="VZ271" s="3"/>
      <c r="WA271" s="3"/>
      <c r="WB271" s="3"/>
      <c r="WC271" s="3"/>
      <c r="WD271" s="3"/>
      <c r="WE271" s="3"/>
      <c r="WF271" s="3"/>
      <c r="WG271" s="3"/>
      <c r="WH271" s="3"/>
      <c r="WI271" s="3"/>
      <c r="WJ271" s="3"/>
      <c r="WK271" s="3"/>
      <c r="WL271" s="3"/>
      <c r="WM271" s="3"/>
      <c r="WN271" s="3"/>
      <c r="WO271" s="3"/>
      <c r="WP271" s="3"/>
      <c r="WQ271" s="3"/>
      <c r="WR271" s="3"/>
      <c r="WS271" s="3"/>
      <c r="WT271" s="3"/>
      <c r="WU271" s="3"/>
      <c r="WV271" s="3"/>
      <c r="WW271" s="3"/>
      <c r="WX271" s="3"/>
      <c r="WY271" s="3"/>
      <c r="WZ271" s="3"/>
      <c r="XA271" s="3"/>
      <c r="XB271" s="3"/>
      <c r="XC271" s="3"/>
      <c r="XD271" s="3"/>
      <c r="XE271" s="3"/>
      <c r="XF271" s="3"/>
      <c r="XG271" s="3"/>
      <c r="XH271" s="3"/>
      <c r="XI271" s="3"/>
      <c r="XJ271" s="3"/>
      <c r="XK271" s="3"/>
      <c r="XL271" s="3"/>
      <c r="XM271" s="3"/>
      <c r="XN271" s="3"/>
      <c r="XO271" s="3"/>
      <c r="XP271" s="3"/>
      <c r="XQ271" s="3"/>
      <c r="XR271" s="3"/>
      <c r="XS271" s="3"/>
      <c r="XT271" s="3"/>
      <c r="XU271" s="3"/>
      <c r="XV271" s="3"/>
      <c r="XW271" s="3"/>
      <c r="XX271" s="3"/>
      <c r="XY271" s="3"/>
      <c r="XZ271" s="3"/>
      <c r="YA271" s="3"/>
      <c r="YB271" s="3"/>
      <c r="YC271" s="3"/>
      <c r="YD271" s="3"/>
      <c r="YE271" s="3"/>
      <c r="YF271" s="3"/>
      <c r="YG271" s="3"/>
      <c r="YH271" s="3"/>
      <c r="YI271" s="3"/>
      <c r="YJ271" s="3"/>
      <c r="YK271" s="3"/>
      <c r="YL271" s="3"/>
      <c r="YM271" s="3"/>
      <c r="YN271" s="3"/>
      <c r="YO271" s="3"/>
      <c r="YP271" s="3"/>
      <c r="YQ271" s="3"/>
      <c r="YR271" s="3"/>
      <c r="YS271" s="3"/>
      <c r="YT271" s="3"/>
      <c r="YU271" s="3"/>
      <c r="YV271" s="3"/>
      <c r="YW271" s="3"/>
      <c r="YX271" s="3"/>
      <c r="YY271" s="3"/>
      <c r="YZ271" s="3"/>
      <c r="ZA271" s="3"/>
      <c r="ZB271" s="3"/>
      <c r="ZC271" s="3"/>
      <c r="ZD271" s="3"/>
      <c r="ZE271" s="3"/>
      <c r="ZF271" s="3"/>
      <c r="ZG271" s="3"/>
      <c r="ZH271" s="3"/>
      <c r="ZI271" s="3"/>
      <c r="ZJ271" s="3"/>
      <c r="ZK271" s="3"/>
      <c r="ZL271" s="3"/>
      <c r="ZM271" s="3"/>
      <c r="ZN271" s="3"/>
      <c r="ZO271" s="3"/>
      <c r="ZP271" s="3"/>
      <c r="ZQ271" s="3"/>
      <c r="ZR271" s="3"/>
      <c r="ZS271" s="3"/>
      <c r="ZT271" s="3"/>
      <c r="ZU271" s="3"/>
      <c r="ZV271" s="3"/>
      <c r="ZW271" s="3"/>
      <c r="ZX271" s="3"/>
      <c r="ZY271" s="3"/>
      <c r="ZZ271" s="3"/>
      <c r="AAA271" s="3"/>
      <c r="AAB271" s="3"/>
      <c r="AAC271" s="3"/>
      <c r="AAD271" s="3"/>
      <c r="AAE271" s="3"/>
      <c r="AAF271" s="3"/>
      <c r="AAG271" s="3"/>
      <c r="AAH271" s="3"/>
      <c r="AAI271" s="3"/>
      <c r="AAJ271" s="3"/>
      <c r="AAK271" s="3"/>
      <c r="AAL271" s="3"/>
      <c r="AAM271" s="3"/>
      <c r="AAN271" s="3"/>
      <c r="AAO271" s="3"/>
      <c r="AAP271" s="3"/>
      <c r="AAQ271" s="3"/>
      <c r="AAR271" s="3"/>
      <c r="AAS271" s="3"/>
      <c r="AAT271" s="3"/>
      <c r="AAU271" s="3"/>
      <c r="AAV271" s="3"/>
      <c r="AAW271" s="3"/>
      <c r="AAX271" s="3"/>
      <c r="AAY271" s="3"/>
      <c r="AAZ271" s="3"/>
      <c r="ABA271" s="3"/>
      <c r="ABB271" s="3"/>
      <c r="ABC271" s="3"/>
      <c r="ABD271" s="3"/>
      <c r="ABE271" s="3"/>
      <c r="ABF271" s="3"/>
      <c r="ABG271" s="3"/>
      <c r="ABH271" s="3"/>
      <c r="ABI271" s="3"/>
      <c r="ABJ271" s="3"/>
      <c r="ABK271" s="3"/>
      <c r="ABL271" s="3"/>
      <c r="ABM271" s="3"/>
      <c r="ABN271" s="3"/>
      <c r="ABO271" s="3"/>
      <c r="ABP271" s="3"/>
      <c r="ABQ271" s="3"/>
      <c r="ABR271" s="3"/>
      <c r="ABS271" s="3"/>
      <c r="ABT271" s="3"/>
      <c r="ABU271" s="3"/>
      <c r="ABV271" s="3"/>
      <c r="ABW271" s="3"/>
      <c r="ABX271" s="3"/>
      <c r="ABY271" s="3"/>
      <c r="ABZ271" s="3"/>
      <c r="ACA271" s="3"/>
      <c r="ACB271" s="3"/>
      <c r="ACC271" s="3"/>
      <c r="ACD271" s="3"/>
      <c r="ACE271" s="3"/>
      <c r="ACF271" s="3"/>
      <c r="ACG271" s="3"/>
      <c r="ACH271" s="3"/>
      <c r="ACI271" s="3"/>
      <c r="ACJ271" s="3"/>
      <c r="ACK271" s="3"/>
      <c r="ACL271" s="3"/>
      <c r="ACM271" s="3"/>
      <c r="ACN271" s="3"/>
      <c r="ACO271" s="3"/>
      <c r="ACP271" s="3"/>
      <c r="ACQ271" s="3"/>
      <c r="ACR271" s="3"/>
      <c r="ACS271" s="3"/>
      <c r="ACT271" s="3"/>
      <c r="ACU271" s="3"/>
      <c r="ACV271" s="3"/>
      <c r="ACW271" s="3"/>
      <c r="ACX271" s="3"/>
      <c r="ACY271" s="3"/>
      <c r="ACZ271" s="3"/>
      <c r="ADA271" s="3"/>
      <c r="ADB271" s="3"/>
      <c r="ADC271" s="3"/>
      <c r="ADD271" s="3"/>
      <c r="ADE271" s="3"/>
      <c r="ADF271" s="3"/>
      <c r="ADG271" s="3"/>
      <c r="ADH271" s="3"/>
      <c r="ADI271" s="3"/>
      <c r="ADJ271" s="3"/>
      <c r="ADK271" s="3"/>
      <c r="ADL271" s="3"/>
      <c r="ADM271" s="3"/>
      <c r="ADN271" s="3"/>
      <c r="ADO271" s="3"/>
      <c r="ADP271" s="3"/>
      <c r="ADQ271" s="3"/>
      <c r="ADR271" s="3"/>
      <c r="ADS271" s="3"/>
      <c r="ADT271" s="3"/>
      <c r="ADU271" s="3"/>
      <c r="ADV271" s="3"/>
      <c r="ADW271" s="3"/>
      <c r="ADX271" s="3"/>
      <c r="ADY271" s="3"/>
      <c r="ADZ271" s="3"/>
      <c r="AEA271" s="3"/>
      <c r="AEB271" s="3"/>
      <c r="AEC271" s="3"/>
      <c r="AED271" s="3"/>
      <c r="AEE271" s="3"/>
      <c r="AEF271" s="3"/>
      <c r="AEG271" s="3"/>
      <c r="AEH271" s="3"/>
      <c r="AEI271" s="3"/>
      <c r="AEJ271" s="3"/>
      <c r="AEK271" s="3"/>
      <c r="AEL271" s="3"/>
      <c r="AEM271" s="3"/>
      <c r="AEN271" s="3"/>
      <c r="AEO271" s="3"/>
      <c r="AEP271" s="3"/>
      <c r="AEQ271" s="3"/>
      <c r="AER271" s="3"/>
      <c r="AES271" s="3"/>
      <c r="AET271" s="3"/>
      <c r="AEU271" s="3"/>
      <c r="AEV271" s="3"/>
      <c r="AEW271" s="3"/>
      <c r="AEX271" s="3"/>
      <c r="AEY271" s="3"/>
      <c r="AEZ271" s="3"/>
      <c r="AFA271" s="3"/>
      <c r="AFB271" s="3"/>
      <c r="AFC271" s="3"/>
      <c r="AFD271" s="3"/>
      <c r="AFE271" s="3"/>
      <c r="AFF271" s="3"/>
      <c r="AFG271" s="3"/>
      <c r="AFH271" s="3"/>
      <c r="AFI271" s="3"/>
      <c r="AFJ271" s="3"/>
      <c r="AFK271" s="3"/>
      <c r="AFL271" s="3"/>
      <c r="AFM271" s="3"/>
      <c r="AFN271" s="3"/>
      <c r="AFO271" s="3"/>
      <c r="AFP271" s="3"/>
      <c r="AFQ271" s="3"/>
      <c r="AFR271" s="3"/>
      <c r="AFS271" s="3"/>
      <c r="AFT271" s="3"/>
      <c r="AFU271" s="3"/>
      <c r="AFV271" s="3"/>
      <c r="AFW271" s="3"/>
      <c r="AFX271" s="3"/>
      <c r="AFY271" s="3"/>
      <c r="AFZ271" s="3"/>
      <c r="AGA271" s="3"/>
      <c r="AGB271" s="3"/>
      <c r="AGC271" s="3"/>
      <c r="AGD271" s="3"/>
      <c r="AGE271" s="3"/>
      <c r="AGF271" s="3"/>
      <c r="AGG271" s="3"/>
      <c r="AGH271" s="3"/>
      <c r="AGI271" s="3"/>
      <c r="AGJ271" s="3"/>
      <c r="AGK271" s="3"/>
      <c r="AGL271" s="3"/>
      <c r="AGM271" s="3"/>
      <c r="AGN271" s="3"/>
      <c r="AGO271" s="3"/>
      <c r="AGP271" s="3"/>
      <c r="AGQ271" s="3"/>
      <c r="AGR271" s="3"/>
      <c r="AGS271" s="3"/>
      <c r="AGT271" s="3"/>
      <c r="AGU271" s="3"/>
      <c r="AGV271" s="3"/>
      <c r="AGW271" s="3"/>
      <c r="AGX271" s="3"/>
      <c r="AGY271" s="3"/>
      <c r="AGZ271" s="3"/>
      <c r="AHA271" s="3"/>
      <c r="AHB271" s="3"/>
      <c r="AHC271" s="3"/>
      <c r="AHD271" s="3"/>
      <c r="AHE271" s="3"/>
      <c r="AHF271" s="3"/>
      <c r="AHG271" s="3"/>
      <c r="AHH271" s="3"/>
      <c r="AHI271" s="3"/>
      <c r="AHJ271" s="3"/>
      <c r="AHK271" s="3"/>
      <c r="AHL271" s="3"/>
      <c r="AHM271" s="3"/>
      <c r="AHN271" s="3"/>
      <c r="AHO271" s="3"/>
      <c r="AHP271" s="3"/>
      <c r="AHQ271" s="3"/>
      <c r="AHR271" s="3"/>
      <c r="AHS271" s="3"/>
      <c r="AHT271" s="3"/>
      <c r="AHU271" s="3"/>
      <c r="AHV271" s="3"/>
      <c r="AHW271" s="3"/>
      <c r="AHX271" s="3"/>
      <c r="AHY271" s="3"/>
      <c r="AHZ271" s="3"/>
      <c r="AIA271" s="3"/>
      <c r="AIB271" s="3"/>
      <c r="AIC271" s="3"/>
      <c r="AID271" s="3"/>
      <c r="AIE271" s="3"/>
      <c r="AIF271" s="3"/>
      <c r="AIG271" s="3"/>
      <c r="AIH271" s="3"/>
      <c r="AII271" s="3"/>
      <c r="AIJ271" s="3"/>
      <c r="AIK271" s="3"/>
      <c r="AIL271" s="3"/>
      <c r="AIM271" s="3"/>
      <c r="AIN271" s="3"/>
      <c r="AIO271" s="3"/>
      <c r="AIP271" s="3"/>
      <c r="AIQ271" s="3"/>
      <c r="AIR271" s="3"/>
      <c r="AIS271" s="3"/>
      <c r="AIT271" s="3"/>
      <c r="AIU271" s="3"/>
      <c r="AIV271" s="3"/>
      <c r="AIW271" s="3"/>
      <c r="AIX271" s="3"/>
      <c r="AIY271" s="3"/>
      <c r="AIZ271" s="3"/>
      <c r="AJA271" s="3"/>
      <c r="AJB271" s="3"/>
      <c r="AJC271" s="3"/>
      <c r="AJD271" s="3"/>
      <c r="AJE271" s="3"/>
      <c r="AJF271" s="3"/>
      <c r="AJG271" s="3"/>
      <c r="AJH271" s="3"/>
      <c r="AJI271" s="3"/>
      <c r="AJJ271" s="3"/>
      <c r="AJK271" s="3"/>
      <c r="AJL271" s="3"/>
      <c r="AJM271" s="3"/>
      <c r="AJN271" s="3"/>
      <c r="AJO271" s="3"/>
      <c r="AJP271" s="3"/>
      <c r="AJQ271" s="3"/>
      <c r="AJR271" s="3"/>
      <c r="AJS271" s="3"/>
      <c r="AJT271" s="3"/>
      <c r="AJU271" s="3"/>
      <c r="AJV271" s="3"/>
      <c r="AJW271" s="3"/>
      <c r="AJX271" s="3"/>
      <c r="AJY271" s="3"/>
      <c r="AJZ271" s="3"/>
      <c r="AKA271" s="3"/>
      <c r="AKB271" s="3"/>
      <c r="AKC271" s="3"/>
      <c r="AKD271" s="3"/>
      <c r="AKE271" s="3"/>
      <c r="AKF271" s="3"/>
      <c r="AKG271" s="3"/>
      <c r="AKH271" s="3"/>
      <c r="AKI271" s="3"/>
      <c r="AKJ271" s="3"/>
      <c r="AKK271" s="3"/>
      <c r="AKL271" s="3"/>
      <c r="AKM271" s="3"/>
      <c r="AKN271" s="3"/>
      <c r="AKO271" s="3"/>
      <c r="AKP271" s="3"/>
      <c r="AKQ271" s="3"/>
      <c r="AKR271" s="3"/>
      <c r="AKS271" s="3"/>
      <c r="AKT271" s="3"/>
      <c r="AKU271" s="3"/>
      <c r="AKV271" s="3"/>
      <c r="AKW271" s="3"/>
      <c r="AKX271" s="3"/>
      <c r="AKY271" s="3"/>
      <c r="AKZ271" s="3"/>
      <c r="ALA271" s="3"/>
      <c r="ALB271" s="3"/>
      <c r="ALC271" s="3"/>
      <c r="ALD271" s="3"/>
      <c r="ALE271" s="3"/>
      <c r="ALF271" s="3"/>
      <c r="ALG271" s="3"/>
      <c r="ALH271" s="3"/>
      <c r="ALI271" s="3"/>
      <c r="ALJ271" s="3"/>
      <c r="ALK271" s="3"/>
      <c r="ALL271" s="3"/>
      <c r="ALM271" s="3"/>
      <c r="ALN271" s="3"/>
      <c r="ALO271" s="3"/>
      <c r="ALP271" s="3"/>
      <c r="ALQ271" s="3"/>
      <c r="ALR271" s="3"/>
      <c r="ALS271" s="3"/>
      <c r="ALT271" s="3"/>
      <c r="ALU271" s="3"/>
      <c r="ALV271" s="3"/>
      <c r="ALW271" s="3"/>
      <c r="ALX271" s="3"/>
      <c r="ALY271" s="3"/>
      <c r="ALZ271" s="3"/>
      <c r="AMA271" s="3"/>
      <c r="AMB271" s="3"/>
      <c r="AMC271" s="3"/>
      <c r="AMD271" s="3"/>
      <c r="AME271" s="3"/>
      <c r="AMF271" s="3"/>
      <c r="AMG271" s="3"/>
      <c r="AMH271" s="3"/>
      <c r="AMI271" s="3"/>
    </row>
    <row r="272" spans="1:1023" x14ac:dyDescent="0.25">
      <c r="A272" s="36"/>
      <c r="B272" s="37"/>
      <c r="C272" s="37"/>
      <c r="D272" s="37"/>
      <c r="E272" s="37"/>
      <c r="F272" s="14"/>
      <c r="G272" s="15"/>
      <c r="H272" s="15"/>
      <c r="I272" s="15"/>
      <c r="J272" s="15"/>
      <c r="K272" s="14"/>
      <c r="L272" s="14"/>
    </row>
    <row r="273" spans="1:1023" ht="18.2" customHeight="1" x14ac:dyDescent="0.25">
      <c r="A273" s="36"/>
      <c r="B273" s="37"/>
      <c r="C273" s="37"/>
      <c r="D273" s="37"/>
      <c r="E273" s="37"/>
      <c r="F273" s="6" t="s">
        <v>7</v>
      </c>
      <c r="G273" s="11">
        <f>SUM(H273:J273)</f>
        <v>7478.5</v>
      </c>
      <c r="H273" s="11">
        <f t="shared" ref="H273:J274" si="16">SUM(H278,H283,H288,H293,H298)</f>
        <v>0</v>
      </c>
      <c r="I273" s="11">
        <f t="shared" si="16"/>
        <v>7478.5</v>
      </c>
      <c r="J273" s="11">
        <f t="shared" si="16"/>
        <v>0</v>
      </c>
      <c r="K273" s="14"/>
      <c r="L273" s="14"/>
    </row>
    <row r="274" spans="1:1023" ht="18.2" customHeight="1" x14ac:dyDescent="0.25">
      <c r="A274" s="39"/>
      <c r="B274" s="40"/>
      <c r="C274" s="40"/>
      <c r="D274" s="40"/>
      <c r="E274" s="40"/>
      <c r="F274" s="6" t="s">
        <v>8</v>
      </c>
      <c r="G274" s="11">
        <f>SUM(H274:J274)</f>
        <v>115050</v>
      </c>
      <c r="H274" s="11">
        <f t="shared" si="16"/>
        <v>111598.5</v>
      </c>
      <c r="I274" s="11">
        <f t="shared" si="16"/>
        <v>3451.5</v>
      </c>
      <c r="J274" s="11">
        <f t="shared" si="16"/>
        <v>0</v>
      </c>
      <c r="K274" s="14"/>
      <c r="L274" s="14"/>
    </row>
    <row r="275" spans="1:1023" ht="18.2" customHeight="1" x14ac:dyDescent="0.25">
      <c r="A275" s="51" t="s">
        <v>65</v>
      </c>
      <c r="B275" s="23" t="s">
        <v>40</v>
      </c>
      <c r="C275" s="42" t="s">
        <v>41</v>
      </c>
      <c r="D275" s="45" t="s">
        <v>80</v>
      </c>
      <c r="E275" s="45" t="s">
        <v>82</v>
      </c>
      <c r="F275" s="14" t="s">
        <v>102</v>
      </c>
      <c r="G275" s="15">
        <f>SUM(G278:G279)</f>
        <v>26625</v>
      </c>
      <c r="H275" s="15">
        <f>SUM(H278:H279)</f>
        <v>24250</v>
      </c>
      <c r="I275" s="15">
        <f>SUM(I278:I279)</f>
        <v>2375</v>
      </c>
      <c r="J275" s="15">
        <f>SUM(J278:J279)</f>
        <v>0</v>
      </c>
      <c r="K275" s="16">
        <v>288690.48</v>
      </c>
      <c r="L275" s="14">
        <v>33</v>
      </c>
    </row>
    <row r="276" spans="1:1023" ht="18.2" customHeight="1" x14ac:dyDescent="0.25">
      <c r="A276" s="52"/>
      <c r="B276" s="24"/>
      <c r="C276" s="43"/>
      <c r="D276" s="46"/>
      <c r="E276" s="46"/>
      <c r="F276" s="14"/>
      <c r="G276" s="15"/>
      <c r="H276" s="15"/>
      <c r="I276" s="15"/>
      <c r="J276" s="15"/>
      <c r="K276" s="16"/>
      <c r="L276" s="14"/>
    </row>
    <row r="277" spans="1:1023" ht="18.2" customHeight="1" x14ac:dyDescent="0.25">
      <c r="A277" s="52"/>
      <c r="B277" s="24"/>
      <c r="C277" s="43"/>
      <c r="D277" s="46"/>
      <c r="E277" s="46"/>
      <c r="F277" s="14"/>
      <c r="G277" s="15"/>
      <c r="H277" s="15"/>
      <c r="I277" s="15"/>
      <c r="J277" s="15"/>
      <c r="K277" s="16"/>
      <c r="L277" s="1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  <c r="IV277" s="3"/>
      <c r="IW277" s="3"/>
      <c r="IX277" s="3"/>
      <c r="IY277" s="3"/>
      <c r="IZ277" s="3"/>
      <c r="JA277" s="3"/>
      <c r="JB277" s="3"/>
      <c r="JC277" s="3"/>
      <c r="JD277" s="3"/>
      <c r="JE277" s="3"/>
      <c r="JF277" s="3"/>
      <c r="JG277" s="3"/>
      <c r="JH277" s="3"/>
      <c r="JI277" s="3"/>
      <c r="JJ277" s="3"/>
      <c r="JK277" s="3"/>
      <c r="JL277" s="3"/>
      <c r="JM277" s="3"/>
      <c r="JN277" s="3"/>
      <c r="JO277" s="3"/>
      <c r="JP277" s="3"/>
      <c r="JQ277" s="3"/>
      <c r="JR277" s="3"/>
      <c r="JS277" s="3"/>
      <c r="JT277" s="3"/>
      <c r="JU277" s="3"/>
      <c r="JV277" s="3"/>
      <c r="JW277" s="3"/>
      <c r="JX277" s="3"/>
      <c r="JY277" s="3"/>
      <c r="JZ277" s="3"/>
      <c r="KA277" s="3"/>
      <c r="KB277" s="3"/>
      <c r="KC277" s="3"/>
      <c r="KD277" s="3"/>
      <c r="KE277" s="3"/>
      <c r="KF277" s="3"/>
      <c r="KG277" s="3"/>
      <c r="KH277" s="3"/>
      <c r="KI277" s="3"/>
      <c r="KJ277" s="3"/>
      <c r="KK277" s="3"/>
      <c r="KL277" s="3"/>
      <c r="KM277" s="3"/>
      <c r="KN277" s="3"/>
      <c r="KO277" s="3"/>
      <c r="KP277" s="3"/>
      <c r="KQ277" s="3"/>
      <c r="KR277" s="3"/>
      <c r="KS277" s="3"/>
      <c r="KT277" s="3"/>
      <c r="KU277" s="3"/>
      <c r="KV277" s="3"/>
      <c r="KW277" s="3"/>
      <c r="KX277" s="3"/>
      <c r="KY277" s="3"/>
      <c r="KZ277" s="3"/>
      <c r="LA277" s="3"/>
      <c r="LB277" s="3"/>
      <c r="LC277" s="3"/>
      <c r="LD277" s="3"/>
      <c r="LE277" s="3"/>
      <c r="LF277" s="3"/>
      <c r="LG277" s="3"/>
      <c r="LH277" s="3"/>
      <c r="LI277" s="3"/>
      <c r="LJ277" s="3"/>
      <c r="LK277" s="3"/>
      <c r="LL277" s="3"/>
      <c r="LM277" s="3"/>
      <c r="LN277" s="3"/>
      <c r="LO277" s="3"/>
      <c r="LP277" s="3"/>
      <c r="LQ277" s="3"/>
      <c r="LR277" s="3"/>
      <c r="LS277" s="3"/>
      <c r="LT277" s="3"/>
      <c r="LU277" s="3"/>
      <c r="LV277" s="3"/>
      <c r="LW277" s="3"/>
      <c r="LX277" s="3"/>
      <c r="LY277" s="3"/>
      <c r="LZ277" s="3"/>
      <c r="MA277" s="3"/>
      <c r="MB277" s="3"/>
      <c r="MC277" s="3"/>
      <c r="MD277" s="3"/>
      <c r="ME277" s="3"/>
      <c r="MF277" s="3"/>
      <c r="MG277" s="3"/>
      <c r="MH277" s="3"/>
      <c r="MI277" s="3"/>
      <c r="MJ277" s="3"/>
      <c r="MK277" s="3"/>
      <c r="ML277" s="3"/>
      <c r="MM277" s="3"/>
      <c r="MN277" s="3"/>
      <c r="MO277" s="3"/>
      <c r="MP277" s="3"/>
      <c r="MQ277" s="3"/>
      <c r="MR277" s="3"/>
      <c r="MS277" s="3"/>
      <c r="MT277" s="3"/>
      <c r="MU277" s="3"/>
      <c r="MV277" s="3"/>
      <c r="MW277" s="3"/>
      <c r="MX277" s="3"/>
      <c r="MY277" s="3"/>
      <c r="MZ277" s="3"/>
      <c r="NA277" s="3"/>
      <c r="NB277" s="3"/>
      <c r="NC277" s="3"/>
      <c r="ND277" s="3"/>
      <c r="NE277" s="3"/>
      <c r="NF277" s="3"/>
      <c r="NG277" s="3"/>
      <c r="NH277" s="3"/>
      <c r="NI277" s="3"/>
      <c r="NJ277" s="3"/>
      <c r="NK277" s="3"/>
      <c r="NL277" s="3"/>
      <c r="NM277" s="3"/>
      <c r="NN277" s="3"/>
      <c r="NO277" s="3"/>
      <c r="NP277" s="3"/>
      <c r="NQ277" s="3"/>
      <c r="NR277" s="3"/>
      <c r="NS277" s="3"/>
      <c r="NT277" s="3"/>
      <c r="NU277" s="3"/>
      <c r="NV277" s="3"/>
      <c r="NW277" s="3"/>
      <c r="NX277" s="3"/>
      <c r="NY277" s="3"/>
      <c r="NZ277" s="3"/>
      <c r="OA277" s="3"/>
      <c r="OB277" s="3"/>
      <c r="OC277" s="3"/>
      <c r="OD277" s="3"/>
      <c r="OE277" s="3"/>
      <c r="OF277" s="3"/>
      <c r="OG277" s="3"/>
      <c r="OH277" s="3"/>
      <c r="OI277" s="3"/>
      <c r="OJ277" s="3"/>
      <c r="OK277" s="3"/>
      <c r="OL277" s="3"/>
      <c r="OM277" s="3"/>
      <c r="ON277" s="3"/>
      <c r="OO277" s="3"/>
      <c r="OP277" s="3"/>
      <c r="OQ277" s="3"/>
      <c r="OR277" s="3"/>
      <c r="OS277" s="3"/>
      <c r="OT277" s="3"/>
      <c r="OU277" s="3"/>
      <c r="OV277" s="3"/>
      <c r="OW277" s="3"/>
      <c r="OX277" s="3"/>
      <c r="OY277" s="3"/>
      <c r="OZ277" s="3"/>
      <c r="PA277" s="3"/>
      <c r="PB277" s="3"/>
      <c r="PC277" s="3"/>
      <c r="PD277" s="3"/>
      <c r="PE277" s="3"/>
      <c r="PF277" s="3"/>
      <c r="PG277" s="3"/>
      <c r="PH277" s="3"/>
      <c r="PI277" s="3"/>
      <c r="PJ277" s="3"/>
      <c r="PK277" s="3"/>
      <c r="PL277" s="3"/>
      <c r="PM277" s="3"/>
      <c r="PN277" s="3"/>
      <c r="PO277" s="3"/>
      <c r="PP277" s="3"/>
      <c r="PQ277" s="3"/>
      <c r="PR277" s="3"/>
      <c r="PS277" s="3"/>
      <c r="PT277" s="3"/>
      <c r="PU277" s="3"/>
      <c r="PV277" s="3"/>
      <c r="PW277" s="3"/>
      <c r="PX277" s="3"/>
      <c r="PY277" s="3"/>
      <c r="PZ277" s="3"/>
      <c r="QA277" s="3"/>
      <c r="QB277" s="3"/>
      <c r="QC277" s="3"/>
      <c r="QD277" s="3"/>
      <c r="QE277" s="3"/>
      <c r="QF277" s="3"/>
      <c r="QG277" s="3"/>
      <c r="QH277" s="3"/>
      <c r="QI277" s="3"/>
      <c r="QJ277" s="3"/>
      <c r="QK277" s="3"/>
      <c r="QL277" s="3"/>
      <c r="QM277" s="3"/>
      <c r="QN277" s="3"/>
      <c r="QO277" s="3"/>
      <c r="QP277" s="3"/>
      <c r="QQ277" s="3"/>
      <c r="QR277" s="3"/>
      <c r="QS277" s="3"/>
      <c r="QT277" s="3"/>
      <c r="QU277" s="3"/>
      <c r="QV277" s="3"/>
      <c r="QW277" s="3"/>
      <c r="QX277" s="3"/>
      <c r="QY277" s="3"/>
      <c r="QZ277" s="3"/>
      <c r="RA277" s="3"/>
      <c r="RB277" s="3"/>
      <c r="RC277" s="3"/>
      <c r="RD277" s="3"/>
      <c r="RE277" s="3"/>
      <c r="RF277" s="3"/>
      <c r="RG277" s="3"/>
      <c r="RH277" s="3"/>
      <c r="RI277" s="3"/>
      <c r="RJ277" s="3"/>
      <c r="RK277" s="3"/>
      <c r="RL277" s="3"/>
      <c r="RM277" s="3"/>
      <c r="RN277" s="3"/>
      <c r="RO277" s="3"/>
      <c r="RP277" s="3"/>
      <c r="RQ277" s="3"/>
      <c r="RR277" s="3"/>
      <c r="RS277" s="3"/>
      <c r="RT277" s="3"/>
      <c r="RU277" s="3"/>
      <c r="RV277" s="3"/>
      <c r="RW277" s="3"/>
      <c r="RX277" s="3"/>
      <c r="RY277" s="3"/>
      <c r="RZ277" s="3"/>
      <c r="SA277" s="3"/>
      <c r="SB277" s="3"/>
      <c r="SC277" s="3"/>
      <c r="SD277" s="3"/>
      <c r="SE277" s="3"/>
      <c r="SF277" s="3"/>
      <c r="SG277" s="3"/>
      <c r="SH277" s="3"/>
      <c r="SI277" s="3"/>
      <c r="SJ277" s="3"/>
      <c r="SK277" s="3"/>
      <c r="SL277" s="3"/>
      <c r="SM277" s="3"/>
      <c r="SN277" s="3"/>
      <c r="SO277" s="3"/>
      <c r="SP277" s="3"/>
      <c r="SQ277" s="3"/>
      <c r="SR277" s="3"/>
      <c r="SS277" s="3"/>
      <c r="ST277" s="3"/>
      <c r="SU277" s="3"/>
      <c r="SV277" s="3"/>
      <c r="SW277" s="3"/>
      <c r="SX277" s="3"/>
      <c r="SY277" s="3"/>
      <c r="SZ277" s="3"/>
      <c r="TA277" s="3"/>
      <c r="TB277" s="3"/>
      <c r="TC277" s="3"/>
      <c r="TD277" s="3"/>
      <c r="TE277" s="3"/>
      <c r="TF277" s="3"/>
      <c r="TG277" s="3"/>
      <c r="TH277" s="3"/>
      <c r="TI277" s="3"/>
      <c r="TJ277" s="3"/>
      <c r="TK277" s="3"/>
      <c r="TL277" s="3"/>
      <c r="TM277" s="3"/>
      <c r="TN277" s="3"/>
      <c r="TO277" s="3"/>
      <c r="TP277" s="3"/>
      <c r="TQ277" s="3"/>
      <c r="TR277" s="3"/>
      <c r="TS277" s="3"/>
      <c r="TT277" s="3"/>
      <c r="TU277" s="3"/>
      <c r="TV277" s="3"/>
      <c r="TW277" s="3"/>
      <c r="TX277" s="3"/>
      <c r="TY277" s="3"/>
      <c r="TZ277" s="3"/>
      <c r="UA277" s="3"/>
      <c r="UB277" s="3"/>
      <c r="UC277" s="3"/>
      <c r="UD277" s="3"/>
      <c r="UE277" s="3"/>
      <c r="UF277" s="3"/>
      <c r="UG277" s="3"/>
      <c r="UH277" s="3"/>
      <c r="UI277" s="3"/>
      <c r="UJ277" s="3"/>
      <c r="UK277" s="3"/>
      <c r="UL277" s="3"/>
      <c r="UM277" s="3"/>
      <c r="UN277" s="3"/>
      <c r="UO277" s="3"/>
      <c r="UP277" s="3"/>
      <c r="UQ277" s="3"/>
      <c r="UR277" s="3"/>
      <c r="US277" s="3"/>
      <c r="UT277" s="3"/>
      <c r="UU277" s="3"/>
      <c r="UV277" s="3"/>
      <c r="UW277" s="3"/>
      <c r="UX277" s="3"/>
      <c r="UY277" s="3"/>
      <c r="UZ277" s="3"/>
      <c r="VA277" s="3"/>
      <c r="VB277" s="3"/>
      <c r="VC277" s="3"/>
      <c r="VD277" s="3"/>
      <c r="VE277" s="3"/>
      <c r="VF277" s="3"/>
      <c r="VG277" s="3"/>
      <c r="VH277" s="3"/>
      <c r="VI277" s="3"/>
      <c r="VJ277" s="3"/>
      <c r="VK277" s="3"/>
      <c r="VL277" s="3"/>
      <c r="VM277" s="3"/>
      <c r="VN277" s="3"/>
      <c r="VO277" s="3"/>
      <c r="VP277" s="3"/>
      <c r="VQ277" s="3"/>
      <c r="VR277" s="3"/>
      <c r="VS277" s="3"/>
      <c r="VT277" s="3"/>
      <c r="VU277" s="3"/>
      <c r="VV277" s="3"/>
      <c r="VW277" s="3"/>
      <c r="VX277" s="3"/>
      <c r="VY277" s="3"/>
      <c r="VZ277" s="3"/>
      <c r="WA277" s="3"/>
      <c r="WB277" s="3"/>
      <c r="WC277" s="3"/>
      <c r="WD277" s="3"/>
      <c r="WE277" s="3"/>
      <c r="WF277" s="3"/>
      <c r="WG277" s="3"/>
      <c r="WH277" s="3"/>
      <c r="WI277" s="3"/>
      <c r="WJ277" s="3"/>
      <c r="WK277" s="3"/>
      <c r="WL277" s="3"/>
      <c r="WM277" s="3"/>
      <c r="WN277" s="3"/>
      <c r="WO277" s="3"/>
      <c r="WP277" s="3"/>
      <c r="WQ277" s="3"/>
      <c r="WR277" s="3"/>
      <c r="WS277" s="3"/>
      <c r="WT277" s="3"/>
      <c r="WU277" s="3"/>
      <c r="WV277" s="3"/>
      <c r="WW277" s="3"/>
      <c r="WX277" s="3"/>
      <c r="WY277" s="3"/>
      <c r="WZ277" s="3"/>
      <c r="XA277" s="3"/>
      <c r="XB277" s="3"/>
      <c r="XC277" s="3"/>
      <c r="XD277" s="3"/>
      <c r="XE277" s="3"/>
      <c r="XF277" s="3"/>
      <c r="XG277" s="3"/>
      <c r="XH277" s="3"/>
      <c r="XI277" s="3"/>
      <c r="XJ277" s="3"/>
      <c r="XK277" s="3"/>
      <c r="XL277" s="3"/>
      <c r="XM277" s="3"/>
      <c r="XN277" s="3"/>
      <c r="XO277" s="3"/>
      <c r="XP277" s="3"/>
      <c r="XQ277" s="3"/>
      <c r="XR277" s="3"/>
      <c r="XS277" s="3"/>
      <c r="XT277" s="3"/>
      <c r="XU277" s="3"/>
      <c r="XV277" s="3"/>
      <c r="XW277" s="3"/>
      <c r="XX277" s="3"/>
      <c r="XY277" s="3"/>
      <c r="XZ277" s="3"/>
      <c r="YA277" s="3"/>
      <c r="YB277" s="3"/>
      <c r="YC277" s="3"/>
      <c r="YD277" s="3"/>
      <c r="YE277" s="3"/>
      <c r="YF277" s="3"/>
      <c r="YG277" s="3"/>
      <c r="YH277" s="3"/>
      <c r="YI277" s="3"/>
      <c r="YJ277" s="3"/>
      <c r="YK277" s="3"/>
      <c r="YL277" s="3"/>
      <c r="YM277" s="3"/>
      <c r="YN277" s="3"/>
      <c r="YO277" s="3"/>
      <c r="YP277" s="3"/>
      <c r="YQ277" s="3"/>
      <c r="YR277" s="3"/>
      <c r="YS277" s="3"/>
      <c r="YT277" s="3"/>
      <c r="YU277" s="3"/>
      <c r="YV277" s="3"/>
      <c r="YW277" s="3"/>
      <c r="YX277" s="3"/>
      <c r="YY277" s="3"/>
      <c r="YZ277" s="3"/>
      <c r="ZA277" s="3"/>
      <c r="ZB277" s="3"/>
      <c r="ZC277" s="3"/>
      <c r="ZD277" s="3"/>
      <c r="ZE277" s="3"/>
      <c r="ZF277" s="3"/>
      <c r="ZG277" s="3"/>
      <c r="ZH277" s="3"/>
      <c r="ZI277" s="3"/>
      <c r="ZJ277" s="3"/>
      <c r="ZK277" s="3"/>
      <c r="ZL277" s="3"/>
      <c r="ZM277" s="3"/>
      <c r="ZN277" s="3"/>
      <c r="ZO277" s="3"/>
      <c r="ZP277" s="3"/>
      <c r="ZQ277" s="3"/>
      <c r="ZR277" s="3"/>
      <c r="ZS277" s="3"/>
      <c r="ZT277" s="3"/>
      <c r="ZU277" s="3"/>
      <c r="ZV277" s="3"/>
      <c r="ZW277" s="3"/>
      <c r="ZX277" s="3"/>
      <c r="ZY277" s="3"/>
      <c r="ZZ277" s="3"/>
      <c r="AAA277" s="3"/>
      <c r="AAB277" s="3"/>
      <c r="AAC277" s="3"/>
      <c r="AAD277" s="3"/>
      <c r="AAE277" s="3"/>
      <c r="AAF277" s="3"/>
      <c r="AAG277" s="3"/>
      <c r="AAH277" s="3"/>
      <c r="AAI277" s="3"/>
      <c r="AAJ277" s="3"/>
      <c r="AAK277" s="3"/>
      <c r="AAL277" s="3"/>
      <c r="AAM277" s="3"/>
      <c r="AAN277" s="3"/>
      <c r="AAO277" s="3"/>
      <c r="AAP277" s="3"/>
      <c r="AAQ277" s="3"/>
      <c r="AAR277" s="3"/>
      <c r="AAS277" s="3"/>
      <c r="AAT277" s="3"/>
      <c r="AAU277" s="3"/>
      <c r="AAV277" s="3"/>
      <c r="AAW277" s="3"/>
      <c r="AAX277" s="3"/>
      <c r="AAY277" s="3"/>
      <c r="AAZ277" s="3"/>
      <c r="ABA277" s="3"/>
      <c r="ABB277" s="3"/>
      <c r="ABC277" s="3"/>
      <c r="ABD277" s="3"/>
      <c r="ABE277" s="3"/>
      <c r="ABF277" s="3"/>
      <c r="ABG277" s="3"/>
      <c r="ABH277" s="3"/>
      <c r="ABI277" s="3"/>
      <c r="ABJ277" s="3"/>
      <c r="ABK277" s="3"/>
      <c r="ABL277" s="3"/>
      <c r="ABM277" s="3"/>
      <c r="ABN277" s="3"/>
      <c r="ABO277" s="3"/>
      <c r="ABP277" s="3"/>
      <c r="ABQ277" s="3"/>
      <c r="ABR277" s="3"/>
      <c r="ABS277" s="3"/>
      <c r="ABT277" s="3"/>
      <c r="ABU277" s="3"/>
      <c r="ABV277" s="3"/>
      <c r="ABW277" s="3"/>
      <c r="ABX277" s="3"/>
      <c r="ABY277" s="3"/>
      <c r="ABZ277" s="3"/>
      <c r="ACA277" s="3"/>
      <c r="ACB277" s="3"/>
      <c r="ACC277" s="3"/>
      <c r="ACD277" s="3"/>
      <c r="ACE277" s="3"/>
      <c r="ACF277" s="3"/>
      <c r="ACG277" s="3"/>
      <c r="ACH277" s="3"/>
      <c r="ACI277" s="3"/>
      <c r="ACJ277" s="3"/>
      <c r="ACK277" s="3"/>
      <c r="ACL277" s="3"/>
      <c r="ACM277" s="3"/>
      <c r="ACN277" s="3"/>
      <c r="ACO277" s="3"/>
      <c r="ACP277" s="3"/>
      <c r="ACQ277" s="3"/>
      <c r="ACR277" s="3"/>
      <c r="ACS277" s="3"/>
      <c r="ACT277" s="3"/>
      <c r="ACU277" s="3"/>
      <c r="ACV277" s="3"/>
      <c r="ACW277" s="3"/>
      <c r="ACX277" s="3"/>
      <c r="ACY277" s="3"/>
      <c r="ACZ277" s="3"/>
      <c r="ADA277" s="3"/>
      <c r="ADB277" s="3"/>
      <c r="ADC277" s="3"/>
      <c r="ADD277" s="3"/>
      <c r="ADE277" s="3"/>
      <c r="ADF277" s="3"/>
      <c r="ADG277" s="3"/>
      <c r="ADH277" s="3"/>
      <c r="ADI277" s="3"/>
      <c r="ADJ277" s="3"/>
      <c r="ADK277" s="3"/>
      <c r="ADL277" s="3"/>
      <c r="ADM277" s="3"/>
      <c r="ADN277" s="3"/>
      <c r="ADO277" s="3"/>
      <c r="ADP277" s="3"/>
      <c r="ADQ277" s="3"/>
      <c r="ADR277" s="3"/>
      <c r="ADS277" s="3"/>
      <c r="ADT277" s="3"/>
      <c r="ADU277" s="3"/>
      <c r="ADV277" s="3"/>
      <c r="ADW277" s="3"/>
      <c r="ADX277" s="3"/>
      <c r="ADY277" s="3"/>
      <c r="ADZ277" s="3"/>
      <c r="AEA277" s="3"/>
      <c r="AEB277" s="3"/>
      <c r="AEC277" s="3"/>
      <c r="AED277" s="3"/>
      <c r="AEE277" s="3"/>
      <c r="AEF277" s="3"/>
      <c r="AEG277" s="3"/>
      <c r="AEH277" s="3"/>
      <c r="AEI277" s="3"/>
      <c r="AEJ277" s="3"/>
      <c r="AEK277" s="3"/>
      <c r="AEL277" s="3"/>
      <c r="AEM277" s="3"/>
      <c r="AEN277" s="3"/>
      <c r="AEO277" s="3"/>
      <c r="AEP277" s="3"/>
      <c r="AEQ277" s="3"/>
      <c r="AER277" s="3"/>
      <c r="AES277" s="3"/>
      <c r="AET277" s="3"/>
      <c r="AEU277" s="3"/>
      <c r="AEV277" s="3"/>
      <c r="AEW277" s="3"/>
      <c r="AEX277" s="3"/>
      <c r="AEY277" s="3"/>
      <c r="AEZ277" s="3"/>
      <c r="AFA277" s="3"/>
      <c r="AFB277" s="3"/>
      <c r="AFC277" s="3"/>
      <c r="AFD277" s="3"/>
      <c r="AFE277" s="3"/>
      <c r="AFF277" s="3"/>
      <c r="AFG277" s="3"/>
      <c r="AFH277" s="3"/>
      <c r="AFI277" s="3"/>
      <c r="AFJ277" s="3"/>
      <c r="AFK277" s="3"/>
      <c r="AFL277" s="3"/>
      <c r="AFM277" s="3"/>
      <c r="AFN277" s="3"/>
      <c r="AFO277" s="3"/>
      <c r="AFP277" s="3"/>
      <c r="AFQ277" s="3"/>
      <c r="AFR277" s="3"/>
      <c r="AFS277" s="3"/>
      <c r="AFT277" s="3"/>
      <c r="AFU277" s="3"/>
      <c r="AFV277" s="3"/>
      <c r="AFW277" s="3"/>
      <c r="AFX277" s="3"/>
      <c r="AFY277" s="3"/>
      <c r="AFZ277" s="3"/>
      <c r="AGA277" s="3"/>
      <c r="AGB277" s="3"/>
      <c r="AGC277" s="3"/>
      <c r="AGD277" s="3"/>
      <c r="AGE277" s="3"/>
      <c r="AGF277" s="3"/>
      <c r="AGG277" s="3"/>
      <c r="AGH277" s="3"/>
      <c r="AGI277" s="3"/>
      <c r="AGJ277" s="3"/>
      <c r="AGK277" s="3"/>
      <c r="AGL277" s="3"/>
      <c r="AGM277" s="3"/>
      <c r="AGN277" s="3"/>
      <c r="AGO277" s="3"/>
      <c r="AGP277" s="3"/>
      <c r="AGQ277" s="3"/>
      <c r="AGR277" s="3"/>
      <c r="AGS277" s="3"/>
      <c r="AGT277" s="3"/>
      <c r="AGU277" s="3"/>
      <c r="AGV277" s="3"/>
      <c r="AGW277" s="3"/>
      <c r="AGX277" s="3"/>
      <c r="AGY277" s="3"/>
      <c r="AGZ277" s="3"/>
      <c r="AHA277" s="3"/>
      <c r="AHB277" s="3"/>
      <c r="AHC277" s="3"/>
      <c r="AHD277" s="3"/>
      <c r="AHE277" s="3"/>
      <c r="AHF277" s="3"/>
      <c r="AHG277" s="3"/>
      <c r="AHH277" s="3"/>
      <c r="AHI277" s="3"/>
      <c r="AHJ277" s="3"/>
      <c r="AHK277" s="3"/>
      <c r="AHL277" s="3"/>
      <c r="AHM277" s="3"/>
      <c r="AHN277" s="3"/>
      <c r="AHO277" s="3"/>
      <c r="AHP277" s="3"/>
      <c r="AHQ277" s="3"/>
      <c r="AHR277" s="3"/>
      <c r="AHS277" s="3"/>
      <c r="AHT277" s="3"/>
      <c r="AHU277" s="3"/>
      <c r="AHV277" s="3"/>
      <c r="AHW277" s="3"/>
      <c r="AHX277" s="3"/>
      <c r="AHY277" s="3"/>
      <c r="AHZ277" s="3"/>
      <c r="AIA277" s="3"/>
      <c r="AIB277" s="3"/>
      <c r="AIC277" s="3"/>
      <c r="AID277" s="3"/>
      <c r="AIE277" s="3"/>
      <c r="AIF277" s="3"/>
      <c r="AIG277" s="3"/>
      <c r="AIH277" s="3"/>
      <c r="AII277" s="3"/>
      <c r="AIJ277" s="3"/>
      <c r="AIK277" s="3"/>
      <c r="AIL277" s="3"/>
      <c r="AIM277" s="3"/>
      <c r="AIN277" s="3"/>
      <c r="AIO277" s="3"/>
      <c r="AIP277" s="3"/>
      <c r="AIQ277" s="3"/>
      <c r="AIR277" s="3"/>
      <c r="AIS277" s="3"/>
      <c r="AIT277" s="3"/>
      <c r="AIU277" s="3"/>
      <c r="AIV277" s="3"/>
      <c r="AIW277" s="3"/>
      <c r="AIX277" s="3"/>
      <c r="AIY277" s="3"/>
      <c r="AIZ277" s="3"/>
      <c r="AJA277" s="3"/>
      <c r="AJB277" s="3"/>
      <c r="AJC277" s="3"/>
      <c r="AJD277" s="3"/>
      <c r="AJE277" s="3"/>
      <c r="AJF277" s="3"/>
      <c r="AJG277" s="3"/>
      <c r="AJH277" s="3"/>
      <c r="AJI277" s="3"/>
      <c r="AJJ277" s="3"/>
      <c r="AJK277" s="3"/>
      <c r="AJL277" s="3"/>
      <c r="AJM277" s="3"/>
      <c r="AJN277" s="3"/>
      <c r="AJO277" s="3"/>
      <c r="AJP277" s="3"/>
      <c r="AJQ277" s="3"/>
      <c r="AJR277" s="3"/>
      <c r="AJS277" s="3"/>
      <c r="AJT277" s="3"/>
      <c r="AJU277" s="3"/>
      <c r="AJV277" s="3"/>
      <c r="AJW277" s="3"/>
      <c r="AJX277" s="3"/>
      <c r="AJY277" s="3"/>
      <c r="AJZ277" s="3"/>
      <c r="AKA277" s="3"/>
      <c r="AKB277" s="3"/>
      <c r="AKC277" s="3"/>
      <c r="AKD277" s="3"/>
      <c r="AKE277" s="3"/>
      <c r="AKF277" s="3"/>
      <c r="AKG277" s="3"/>
      <c r="AKH277" s="3"/>
      <c r="AKI277" s="3"/>
      <c r="AKJ277" s="3"/>
      <c r="AKK277" s="3"/>
      <c r="AKL277" s="3"/>
      <c r="AKM277" s="3"/>
      <c r="AKN277" s="3"/>
      <c r="AKO277" s="3"/>
      <c r="AKP277" s="3"/>
      <c r="AKQ277" s="3"/>
      <c r="AKR277" s="3"/>
      <c r="AKS277" s="3"/>
      <c r="AKT277" s="3"/>
      <c r="AKU277" s="3"/>
      <c r="AKV277" s="3"/>
      <c r="AKW277" s="3"/>
      <c r="AKX277" s="3"/>
      <c r="AKY277" s="3"/>
      <c r="AKZ277" s="3"/>
      <c r="ALA277" s="3"/>
      <c r="ALB277" s="3"/>
      <c r="ALC277" s="3"/>
      <c r="ALD277" s="3"/>
      <c r="ALE277" s="3"/>
      <c r="ALF277" s="3"/>
      <c r="ALG277" s="3"/>
      <c r="ALH277" s="3"/>
      <c r="ALI277" s="3"/>
      <c r="ALJ277" s="3"/>
      <c r="ALK277" s="3"/>
      <c r="ALL277" s="3"/>
      <c r="ALM277" s="3"/>
      <c r="ALN277" s="3"/>
      <c r="ALO277" s="3"/>
      <c r="ALP277" s="3"/>
      <c r="ALQ277" s="3"/>
      <c r="ALR277" s="3"/>
      <c r="ALS277" s="3"/>
      <c r="ALT277" s="3"/>
      <c r="ALU277" s="3"/>
      <c r="ALV277" s="3"/>
      <c r="ALW277" s="3"/>
      <c r="ALX277" s="3"/>
      <c r="ALY277" s="3"/>
      <c r="ALZ277" s="3"/>
      <c r="AMA277" s="3"/>
      <c r="AMB277" s="3"/>
      <c r="AMC277" s="3"/>
      <c r="AMD277" s="3"/>
      <c r="AME277" s="3"/>
      <c r="AMF277" s="3"/>
      <c r="AMG277" s="3"/>
      <c r="AMH277" s="3"/>
      <c r="AMI277" s="3"/>
    </row>
    <row r="278" spans="1:1023" ht="18.2" customHeight="1" x14ac:dyDescent="0.25">
      <c r="A278" s="52"/>
      <c r="B278" s="24"/>
      <c r="C278" s="43"/>
      <c r="D278" s="46"/>
      <c r="E278" s="46"/>
      <c r="F278" s="6" t="s">
        <v>7</v>
      </c>
      <c r="G278" s="11">
        <f>SUM(H278:J278)</f>
        <v>1625</v>
      </c>
      <c r="H278" s="11">
        <v>0</v>
      </c>
      <c r="I278" s="11">
        <v>1625</v>
      </c>
      <c r="J278" s="11">
        <v>0</v>
      </c>
      <c r="K278" s="16"/>
      <c r="L278" s="14"/>
    </row>
    <row r="279" spans="1:1023" ht="18" customHeight="1" x14ac:dyDescent="0.25">
      <c r="A279" s="53"/>
      <c r="B279" s="25"/>
      <c r="C279" s="44"/>
      <c r="D279" s="47"/>
      <c r="E279" s="47"/>
      <c r="F279" s="6" t="s">
        <v>8</v>
      </c>
      <c r="G279" s="11">
        <f>SUM(H279:J279)</f>
        <v>25000</v>
      </c>
      <c r="H279" s="11">
        <v>24250</v>
      </c>
      <c r="I279" s="11">
        <v>750</v>
      </c>
      <c r="J279" s="11">
        <v>0</v>
      </c>
      <c r="K279" s="16"/>
      <c r="L279" s="14"/>
    </row>
    <row r="280" spans="1:1023" ht="18.2" customHeight="1" x14ac:dyDescent="0.25">
      <c r="A280" s="20" t="s">
        <v>66</v>
      </c>
      <c r="B280" s="23" t="s">
        <v>40</v>
      </c>
      <c r="C280" s="23" t="s">
        <v>42</v>
      </c>
      <c r="D280" s="26" t="s">
        <v>80</v>
      </c>
      <c r="E280" s="26" t="s">
        <v>81</v>
      </c>
      <c r="F280" s="14" t="s">
        <v>102</v>
      </c>
      <c r="G280" s="15">
        <f>SUM(G283:G284)</f>
        <v>26625</v>
      </c>
      <c r="H280" s="15">
        <f>SUM(H283:H284)</f>
        <v>24250</v>
      </c>
      <c r="I280" s="15">
        <f>SUM(I283:I284)</f>
        <v>2375</v>
      </c>
      <c r="J280" s="15">
        <f>SUM(J283:J284)</f>
        <v>0</v>
      </c>
      <c r="K280" s="16">
        <v>24225.77</v>
      </c>
      <c r="L280" s="14">
        <v>1</v>
      </c>
    </row>
    <row r="281" spans="1:1023" ht="18.2" customHeight="1" x14ac:dyDescent="0.25">
      <c r="A281" s="21"/>
      <c r="B281" s="24"/>
      <c r="C281" s="24"/>
      <c r="D281" s="27"/>
      <c r="E281" s="27"/>
      <c r="F281" s="14"/>
      <c r="G281" s="15"/>
      <c r="H281" s="15"/>
      <c r="I281" s="15"/>
      <c r="J281" s="15"/>
      <c r="K281" s="16"/>
      <c r="L281" s="14"/>
    </row>
    <row r="282" spans="1:1023" ht="18.2" customHeight="1" x14ac:dyDescent="0.25">
      <c r="A282" s="21"/>
      <c r="B282" s="24"/>
      <c r="C282" s="24"/>
      <c r="D282" s="27"/>
      <c r="E282" s="27"/>
      <c r="F282" s="14"/>
      <c r="G282" s="15"/>
      <c r="H282" s="15"/>
      <c r="I282" s="15"/>
      <c r="J282" s="15"/>
      <c r="K282" s="16"/>
      <c r="L282" s="14"/>
    </row>
    <row r="283" spans="1:1023" ht="18.2" customHeight="1" x14ac:dyDescent="0.25">
      <c r="A283" s="21"/>
      <c r="B283" s="24"/>
      <c r="C283" s="24"/>
      <c r="D283" s="27"/>
      <c r="E283" s="27"/>
      <c r="F283" s="6" t="s">
        <v>7</v>
      </c>
      <c r="G283" s="11">
        <f>SUM(H283:J283)</f>
        <v>1625</v>
      </c>
      <c r="H283" s="11">
        <v>0</v>
      </c>
      <c r="I283" s="11">
        <v>1625</v>
      </c>
      <c r="J283" s="11">
        <v>0</v>
      </c>
      <c r="K283" s="16"/>
      <c r="L283" s="14"/>
    </row>
    <row r="284" spans="1:1023" ht="18.2" customHeight="1" x14ac:dyDescent="0.25">
      <c r="A284" s="22"/>
      <c r="B284" s="25"/>
      <c r="C284" s="25"/>
      <c r="D284" s="28"/>
      <c r="E284" s="28"/>
      <c r="F284" s="6" t="s">
        <v>8</v>
      </c>
      <c r="G284" s="11">
        <f>SUM(H284:J284)</f>
        <v>25000</v>
      </c>
      <c r="H284" s="11">
        <v>24250</v>
      </c>
      <c r="I284" s="11">
        <v>750</v>
      </c>
      <c r="J284" s="11">
        <v>0</v>
      </c>
      <c r="K284" s="16"/>
      <c r="L284" s="14"/>
    </row>
    <row r="285" spans="1:1023" ht="18.2" customHeight="1" x14ac:dyDescent="0.25">
      <c r="A285" s="20" t="s">
        <v>68</v>
      </c>
      <c r="B285" s="23" t="s">
        <v>40</v>
      </c>
      <c r="C285" s="23" t="s">
        <v>43</v>
      </c>
      <c r="D285" s="26" t="s">
        <v>80</v>
      </c>
      <c r="E285" s="26" t="s">
        <v>81</v>
      </c>
      <c r="F285" s="14" t="s">
        <v>102</v>
      </c>
      <c r="G285" s="15">
        <f>SUM(G288:G289)</f>
        <v>31950</v>
      </c>
      <c r="H285" s="15">
        <f>SUM(H288:H289)</f>
        <v>29100</v>
      </c>
      <c r="I285" s="15">
        <f>SUM(I288:I289)</f>
        <v>2850</v>
      </c>
      <c r="J285" s="15">
        <f>SUM(J288:J289)</f>
        <v>0</v>
      </c>
      <c r="K285" s="16">
        <v>128761.06</v>
      </c>
      <c r="L285" s="14">
        <v>18</v>
      </c>
    </row>
    <row r="286" spans="1:1023" ht="18.2" customHeight="1" x14ac:dyDescent="0.25">
      <c r="A286" s="21"/>
      <c r="B286" s="24"/>
      <c r="C286" s="24"/>
      <c r="D286" s="27"/>
      <c r="E286" s="27"/>
      <c r="F286" s="14"/>
      <c r="G286" s="15"/>
      <c r="H286" s="15"/>
      <c r="I286" s="15"/>
      <c r="J286" s="15"/>
      <c r="K286" s="16"/>
      <c r="L286" s="14"/>
    </row>
    <row r="287" spans="1:1023" ht="18.2" customHeight="1" x14ac:dyDescent="0.25">
      <c r="A287" s="21"/>
      <c r="B287" s="24"/>
      <c r="C287" s="24"/>
      <c r="D287" s="27"/>
      <c r="E287" s="27"/>
      <c r="F287" s="14"/>
      <c r="G287" s="15"/>
      <c r="H287" s="15"/>
      <c r="I287" s="15"/>
      <c r="J287" s="15"/>
      <c r="K287" s="16"/>
      <c r="L287" s="14"/>
    </row>
    <row r="288" spans="1:1023" ht="18.2" customHeight="1" x14ac:dyDescent="0.25">
      <c r="A288" s="21"/>
      <c r="B288" s="24"/>
      <c r="C288" s="24"/>
      <c r="D288" s="27"/>
      <c r="E288" s="27"/>
      <c r="F288" s="6" t="s">
        <v>7</v>
      </c>
      <c r="G288" s="11">
        <f>SUM(H288:J288)</f>
        <v>1950</v>
      </c>
      <c r="H288" s="11">
        <v>0</v>
      </c>
      <c r="I288" s="11">
        <v>1950</v>
      </c>
      <c r="J288" s="11">
        <v>0</v>
      </c>
      <c r="K288" s="16"/>
      <c r="L288" s="14"/>
    </row>
    <row r="289" spans="1:12" ht="18.2" customHeight="1" x14ac:dyDescent="0.25">
      <c r="A289" s="22"/>
      <c r="B289" s="25"/>
      <c r="C289" s="25"/>
      <c r="D289" s="28"/>
      <c r="E289" s="28"/>
      <c r="F289" s="6" t="s">
        <v>8</v>
      </c>
      <c r="G289" s="11">
        <f>SUM(H289:J289)</f>
        <v>30000</v>
      </c>
      <c r="H289" s="11">
        <v>29100</v>
      </c>
      <c r="I289" s="11">
        <v>900</v>
      </c>
      <c r="J289" s="11">
        <v>0</v>
      </c>
      <c r="K289" s="16"/>
      <c r="L289" s="14"/>
    </row>
    <row r="290" spans="1:12" ht="18.2" customHeight="1" x14ac:dyDescent="0.25">
      <c r="A290" s="20" t="s">
        <v>67</v>
      </c>
      <c r="B290" s="23" t="s">
        <v>40</v>
      </c>
      <c r="C290" s="23" t="s">
        <v>44</v>
      </c>
      <c r="D290" s="26" t="s">
        <v>80</v>
      </c>
      <c r="E290" s="26" t="s">
        <v>81</v>
      </c>
      <c r="F290" s="14" t="s">
        <v>102</v>
      </c>
      <c r="G290" s="15">
        <f>SUM(G293:G294)</f>
        <v>21300</v>
      </c>
      <c r="H290" s="15">
        <f>SUM(H293:H294)</f>
        <v>19400</v>
      </c>
      <c r="I290" s="15">
        <f>SUM(I293:I294)</f>
        <v>1900</v>
      </c>
      <c r="J290" s="15">
        <f>SUM(J293:J294)</f>
        <v>0</v>
      </c>
      <c r="K290" s="16">
        <v>412765.96</v>
      </c>
      <c r="L290" s="14">
        <v>42</v>
      </c>
    </row>
    <row r="291" spans="1:12" ht="18.2" customHeight="1" x14ac:dyDescent="0.25">
      <c r="A291" s="21"/>
      <c r="B291" s="24"/>
      <c r="C291" s="24"/>
      <c r="D291" s="27"/>
      <c r="E291" s="27"/>
      <c r="F291" s="14"/>
      <c r="G291" s="15"/>
      <c r="H291" s="15"/>
      <c r="I291" s="15"/>
      <c r="J291" s="15"/>
      <c r="K291" s="16"/>
      <c r="L291" s="14"/>
    </row>
    <row r="292" spans="1:12" ht="18.2" customHeight="1" x14ac:dyDescent="0.25">
      <c r="A292" s="21"/>
      <c r="B292" s="24"/>
      <c r="C292" s="24"/>
      <c r="D292" s="27"/>
      <c r="E292" s="27"/>
      <c r="F292" s="14"/>
      <c r="G292" s="15"/>
      <c r="H292" s="15"/>
      <c r="I292" s="15"/>
      <c r="J292" s="15"/>
      <c r="K292" s="16"/>
      <c r="L292" s="14"/>
    </row>
    <row r="293" spans="1:12" ht="18.2" customHeight="1" x14ac:dyDescent="0.25">
      <c r="A293" s="21"/>
      <c r="B293" s="24"/>
      <c r="C293" s="24"/>
      <c r="D293" s="27"/>
      <c r="E293" s="27"/>
      <c r="F293" s="6" t="s">
        <v>7</v>
      </c>
      <c r="G293" s="11">
        <f>SUM(H293:J293)</f>
        <v>1300</v>
      </c>
      <c r="H293" s="11">
        <v>0</v>
      </c>
      <c r="I293" s="11">
        <v>1300</v>
      </c>
      <c r="J293" s="11">
        <v>0</v>
      </c>
      <c r="K293" s="16"/>
      <c r="L293" s="14"/>
    </row>
    <row r="294" spans="1:12" ht="18.2" customHeight="1" x14ac:dyDescent="0.25">
      <c r="A294" s="22"/>
      <c r="B294" s="25"/>
      <c r="C294" s="25"/>
      <c r="D294" s="28"/>
      <c r="E294" s="28"/>
      <c r="F294" s="6" t="s">
        <v>8</v>
      </c>
      <c r="G294" s="11">
        <f>SUM(H294:J294)</f>
        <v>20000</v>
      </c>
      <c r="H294" s="11">
        <v>19400</v>
      </c>
      <c r="I294" s="11">
        <v>600</v>
      </c>
      <c r="J294" s="11">
        <v>0</v>
      </c>
      <c r="K294" s="16"/>
      <c r="L294" s="14"/>
    </row>
    <row r="295" spans="1:12" ht="18.2" customHeight="1" x14ac:dyDescent="0.25">
      <c r="A295" s="20" t="s">
        <v>69</v>
      </c>
      <c r="B295" s="23" t="s">
        <v>40</v>
      </c>
      <c r="C295" s="23" t="s">
        <v>45</v>
      </c>
      <c r="D295" s="26" t="s">
        <v>80</v>
      </c>
      <c r="E295" s="26" t="s">
        <v>81</v>
      </c>
      <c r="F295" s="14" t="s">
        <v>102</v>
      </c>
      <c r="G295" s="15">
        <f>SUM(G298:G299)</f>
        <v>16028.5</v>
      </c>
      <c r="H295" s="15">
        <f>SUM(H298:H299)</f>
        <v>14598.5</v>
      </c>
      <c r="I295" s="15">
        <f>SUM(I298:I299)</f>
        <v>1430</v>
      </c>
      <c r="J295" s="15">
        <f>SUM(J298:J299)</f>
        <v>0</v>
      </c>
      <c r="K295" s="16">
        <v>364962.5</v>
      </c>
      <c r="L295" s="14">
        <v>38</v>
      </c>
    </row>
    <row r="296" spans="1:12" ht="18.2" customHeight="1" x14ac:dyDescent="0.25">
      <c r="A296" s="21"/>
      <c r="B296" s="24"/>
      <c r="C296" s="24"/>
      <c r="D296" s="27"/>
      <c r="E296" s="27"/>
      <c r="F296" s="14"/>
      <c r="G296" s="15"/>
      <c r="H296" s="15"/>
      <c r="I296" s="15"/>
      <c r="J296" s="15"/>
      <c r="K296" s="16"/>
      <c r="L296" s="14"/>
    </row>
    <row r="297" spans="1:12" ht="18.2" customHeight="1" x14ac:dyDescent="0.25">
      <c r="A297" s="21"/>
      <c r="B297" s="24"/>
      <c r="C297" s="24"/>
      <c r="D297" s="27"/>
      <c r="E297" s="27"/>
      <c r="F297" s="14"/>
      <c r="G297" s="15"/>
      <c r="H297" s="15"/>
      <c r="I297" s="15"/>
      <c r="J297" s="15"/>
      <c r="K297" s="16"/>
      <c r="L297" s="14"/>
    </row>
    <row r="298" spans="1:12" ht="18.2" customHeight="1" x14ac:dyDescent="0.25">
      <c r="A298" s="21"/>
      <c r="B298" s="24"/>
      <c r="C298" s="24"/>
      <c r="D298" s="27"/>
      <c r="E298" s="27"/>
      <c r="F298" s="6" t="s">
        <v>7</v>
      </c>
      <c r="G298" s="11">
        <f>SUM(H298:J298)</f>
        <v>978.5</v>
      </c>
      <c r="H298" s="11">
        <v>0</v>
      </c>
      <c r="I298" s="11">
        <v>978.5</v>
      </c>
      <c r="J298" s="11">
        <v>0</v>
      </c>
      <c r="K298" s="16"/>
      <c r="L298" s="14"/>
    </row>
    <row r="299" spans="1:12" ht="18.2" customHeight="1" x14ac:dyDescent="0.25">
      <c r="A299" s="22"/>
      <c r="B299" s="25"/>
      <c r="C299" s="25"/>
      <c r="D299" s="28"/>
      <c r="E299" s="28"/>
      <c r="F299" s="6" t="s">
        <v>8</v>
      </c>
      <c r="G299" s="11">
        <f>SUM(H299:J299)</f>
        <v>15050</v>
      </c>
      <c r="H299" s="11">
        <v>14598.5</v>
      </c>
      <c r="I299" s="11">
        <v>451.5</v>
      </c>
      <c r="J299" s="11">
        <v>0</v>
      </c>
      <c r="K299" s="16"/>
      <c r="L299" s="14"/>
    </row>
    <row r="300" spans="1:12" ht="18.2" customHeight="1" x14ac:dyDescent="0.25">
      <c r="A300" s="33" t="s">
        <v>128</v>
      </c>
      <c r="B300" s="34"/>
      <c r="C300" s="34"/>
      <c r="D300" s="34"/>
      <c r="E300" s="35"/>
      <c r="F300" s="14" t="s">
        <v>102</v>
      </c>
      <c r="G300" s="15">
        <f>SUM(G303:G304)</f>
        <v>219024.6</v>
      </c>
      <c r="H300" s="15">
        <f>SUM(H305,H310,H315,H320)</f>
        <v>204876.2</v>
      </c>
      <c r="I300" s="15">
        <f>SUM(I305,I310,I315,I320)</f>
        <v>14148.4</v>
      </c>
      <c r="J300" s="15">
        <f>SUM(J305,J310,J315,J320)</f>
        <v>0</v>
      </c>
      <c r="K300" s="14" t="str">
        <f>IF(H304=0,"-","")</f>
        <v/>
      </c>
      <c r="L300" s="14" t="str">
        <f>IF(H304=0,"-","")</f>
        <v/>
      </c>
    </row>
    <row r="301" spans="1:12" ht="18.2" customHeight="1" x14ac:dyDescent="0.25">
      <c r="A301" s="36"/>
      <c r="B301" s="37"/>
      <c r="C301" s="37"/>
      <c r="D301" s="37"/>
      <c r="E301" s="38"/>
      <c r="F301" s="14"/>
      <c r="G301" s="15"/>
      <c r="H301" s="15"/>
      <c r="I301" s="15"/>
      <c r="J301" s="15"/>
      <c r="K301" s="14"/>
      <c r="L301" s="14"/>
    </row>
    <row r="302" spans="1:12" ht="18.2" customHeight="1" x14ac:dyDescent="0.25">
      <c r="A302" s="36"/>
      <c r="B302" s="37"/>
      <c r="C302" s="37"/>
      <c r="D302" s="37"/>
      <c r="E302" s="38"/>
      <c r="F302" s="14"/>
      <c r="G302" s="15"/>
      <c r="H302" s="15"/>
      <c r="I302" s="15"/>
      <c r="J302" s="15"/>
      <c r="K302" s="14"/>
      <c r="L302" s="14"/>
    </row>
    <row r="303" spans="1:12" ht="18.2" customHeight="1" x14ac:dyDescent="0.25">
      <c r="A303" s="36"/>
      <c r="B303" s="37"/>
      <c r="C303" s="37"/>
      <c r="D303" s="37"/>
      <c r="E303" s="38"/>
      <c r="F303" s="6" t="s">
        <v>7</v>
      </c>
      <c r="G303" s="11">
        <f>SUM(H303:J303)</f>
        <v>7812</v>
      </c>
      <c r="H303" s="11">
        <f t="shared" ref="H303:J304" si="17">SUM(H308,H313,H318,H323)</f>
        <v>0</v>
      </c>
      <c r="I303" s="11">
        <f t="shared" si="17"/>
        <v>7812</v>
      </c>
      <c r="J303" s="11">
        <f t="shared" si="17"/>
        <v>0</v>
      </c>
      <c r="K303" s="14"/>
      <c r="L303" s="14"/>
    </row>
    <row r="304" spans="1:12" ht="18.2" customHeight="1" x14ac:dyDescent="0.25">
      <c r="A304" s="39"/>
      <c r="B304" s="40"/>
      <c r="C304" s="40"/>
      <c r="D304" s="40"/>
      <c r="E304" s="41"/>
      <c r="F304" s="6" t="s">
        <v>8</v>
      </c>
      <c r="G304" s="11">
        <f>SUM(H304:J304)</f>
        <v>211212.6</v>
      </c>
      <c r="H304" s="11">
        <f t="shared" si="17"/>
        <v>204876.2</v>
      </c>
      <c r="I304" s="11">
        <f t="shared" si="17"/>
        <v>6336.4</v>
      </c>
      <c r="J304" s="11">
        <f t="shared" si="17"/>
        <v>0</v>
      </c>
      <c r="K304" s="14"/>
      <c r="L304" s="14"/>
    </row>
    <row r="305" spans="1:12" ht="18.2" customHeight="1" x14ac:dyDescent="0.25">
      <c r="A305" s="20" t="s">
        <v>65</v>
      </c>
      <c r="B305" s="23" t="s">
        <v>46</v>
      </c>
      <c r="C305" s="23" t="s">
        <v>47</v>
      </c>
      <c r="D305" s="26" t="s">
        <v>80</v>
      </c>
      <c r="E305" s="26" t="s">
        <v>81</v>
      </c>
      <c r="F305" s="14" t="s">
        <v>102</v>
      </c>
      <c r="G305" s="15">
        <f>SUM(G308:G309)</f>
        <v>17526.45</v>
      </c>
      <c r="H305" s="15">
        <f>SUM(H308:H309)</f>
        <v>16074.3</v>
      </c>
      <c r="I305" s="15">
        <f>SUM(I308:I309)</f>
        <v>1452.15</v>
      </c>
      <c r="J305" s="15">
        <f>SUM(J308:J309)</f>
        <v>0</v>
      </c>
      <c r="K305" s="16">
        <v>554286.21</v>
      </c>
      <c r="L305" s="14">
        <v>49</v>
      </c>
    </row>
    <row r="306" spans="1:12" ht="18.2" customHeight="1" x14ac:dyDescent="0.25">
      <c r="A306" s="21"/>
      <c r="B306" s="24"/>
      <c r="C306" s="24"/>
      <c r="D306" s="27"/>
      <c r="E306" s="27"/>
      <c r="F306" s="14"/>
      <c r="G306" s="15"/>
      <c r="H306" s="15"/>
      <c r="I306" s="15"/>
      <c r="J306" s="15"/>
      <c r="K306" s="16"/>
      <c r="L306" s="14"/>
    </row>
    <row r="307" spans="1:12" ht="18.2" customHeight="1" x14ac:dyDescent="0.25">
      <c r="A307" s="21"/>
      <c r="B307" s="24"/>
      <c r="C307" s="24"/>
      <c r="D307" s="27"/>
      <c r="E307" s="27"/>
      <c r="F307" s="14"/>
      <c r="G307" s="15"/>
      <c r="H307" s="15"/>
      <c r="I307" s="15"/>
      <c r="J307" s="15"/>
      <c r="K307" s="16"/>
      <c r="L307" s="14"/>
    </row>
    <row r="308" spans="1:12" ht="18.2" customHeight="1" x14ac:dyDescent="0.25">
      <c r="A308" s="21"/>
      <c r="B308" s="24"/>
      <c r="C308" s="24"/>
      <c r="D308" s="27"/>
      <c r="E308" s="27"/>
      <c r="F308" s="6" t="s">
        <v>7</v>
      </c>
      <c r="G308" s="11">
        <f>SUM(H308:J308)</f>
        <v>955</v>
      </c>
      <c r="H308" s="11">
        <v>0</v>
      </c>
      <c r="I308" s="11">
        <v>955</v>
      </c>
      <c r="J308" s="11">
        <v>0</v>
      </c>
      <c r="K308" s="16"/>
      <c r="L308" s="14"/>
    </row>
    <row r="309" spans="1:12" ht="18.2" customHeight="1" x14ac:dyDescent="0.25">
      <c r="A309" s="22"/>
      <c r="B309" s="25"/>
      <c r="C309" s="25"/>
      <c r="D309" s="28"/>
      <c r="E309" s="28"/>
      <c r="F309" s="6" t="s">
        <v>8</v>
      </c>
      <c r="G309" s="11">
        <f>SUM(H309:J309)</f>
        <v>16571.45</v>
      </c>
      <c r="H309" s="11">
        <v>16074.3</v>
      </c>
      <c r="I309" s="11">
        <v>497.15</v>
      </c>
      <c r="J309" s="11">
        <v>0</v>
      </c>
      <c r="K309" s="16"/>
      <c r="L309" s="14"/>
    </row>
    <row r="310" spans="1:12" ht="18.2" customHeight="1" x14ac:dyDescent="0.25">
      <c r="A310" s="20" t="s">
        <v>66</v>
      </c>
      <c r="B310" s="23" t="s">
        <v>46</v>
      </c>
      <c r="C310" s="23" t="s">
        <v>48</v>
      </c>
      <c r="D310" s="26" t="s">
        <v>80</v>
      </c>
      <c r="E310" s="26" t="s">
        <v>81</v>
      </c>
      <c r="F310" s="14" t="s">
        <v>102</v>
      </c>
      <c r="G310" s="15">
        <f>SUM(G313:G314)</f>
        <v>72680</v>
      </c>
      <c r="H310" s="15">
        <f>SUM(H313:H314)</f>
        <v>67900</v>
      </c>
      <c r="I310" s="15">
        <f>SUM(I313:I314)</f>
        <v>4780</v>
      </c>
      <c r="J310" s="15">
        <f>SUM(J313:J314)</f>
        <v>0</v>
      </c>
      <c r="K310" s="16">
        <v>252416.36</v>
      </c>
      <c r="L310" s="14">
        <v>27</v>
      </c>
    </row>
    <row r="311" spans="1:12" ht="18.2" customHeight="1" x14ac:dyDescent="0.25">
      <c r="A311" s="21"/>
      <c r="B311" s="24"/>
      <c r="C311" s="24"/>
      <c r="D311" s="27"/>
      <c r="E311" s="27"/>
      <c r="F311" s="14"/>
      <c r="G311" s="15"/>
      <c r="H311" s="15"/>
      <c r="I311" s="15"/>
      <c r="J311" s="15"/>
      <c r="K311" s="16"/>
      <c r="L311" s="14"/>
    </row>
    <row r="312" spans="1:12" ht="18.2" customHeight="1" x14ac:dyDescent="0.25">
      <c r="A312" s="21"/>
      <c r="B312" s="24"/>
      <c r="C312" s="24"/>
      <c r="D312" s="27"/>
      <c r="E312" s="27"/>
      <c r="F312" s="14"/>
      <c r="G312" s="15"/>
      <c r="H312" s="15"/>
      <c r="I312" s="15"/>
      <c r="J312" s="15"/>
      <c r="K312" s="16"/>
      <c r="L312" s="14"/>
    </row>
    <row r="313" spans="1:12" ht="18.2" customHeight="1" x14ac:dyDescent="0.25">
      <c r="A313" s="21"/>
      <c r="B313" s="24"/>
      <c r="C313" s="24"/>
      <c r="D313" s="27"/>
      <c r="E313" s="27"/>
      <c r="F313" s="6" t="s">
        <v>7</v>
      </c>
      <c r="G313" s="11">
        <f>SUM(H313:J313)</f>
        <v>2680</v>
      </c>
      <c r="H313" s="11">
        <v>0</v>
      </c>
      <c r="I313" s="11">
        <v>2680</v>
      </c>
      <c r="J313" s="11">
        <v>0</v>
      </c>
      <c r="K313" s="16"/>
      <c r="L313" s="14"/>
    </row>
    <row r="314" spans="1:12" ht="18.2" customHeight="1" x14ac:dyDescent="0.25">
      <c r="A314" s="22"/>
      <c r="B314" s="25"/>
      <c r="C314" s="25"/>
      <c r="D314" s="28"/>
      <c r="E314" s="28"/>
      <c r="F314" s="6" t="s">
        <v>8</v>
      </c>
      <c r="G314" s="11">
        <f>SUM(H314:J314)</f>
        <v>70000</v>
      </c>
      <c r="H314" s="11">
        <v>67900</v>
      </c>
      <c r="I314" s="11">
        <v>2100</v>
      </c>
      <c r="J314" s="11">
        <v>0</v>
      </c>
      <c r="K314" s="16"/>
      <c r="L314" s="14"/>
    </row>
    <row r="315" spans="1:12" ht="18.2" customHeight="1" x14ac:dyDescent="0.25">
      <c r="A315" s="20" t="s">
        <v>68</v>
      </c>
      <c r="B315" s="23" t="s">
        <v>46</v>
      </c>
      <c r="C315" s="23" t="s">
        <v>49</v>
      </c>
      <c r="D315" s="26" t="s">
        <v>80</v>
      </c>
      <c r="E315" s="26" t="s">
        <v>81</v>
      </c>
      <c r="F315" s="14" t="s">
        <v>102</v>
      </c>
      <c r="G315" s="15">
        <f>SUM(G318:G319)</f>
        <v>64918.15</v>
      </c>
      <c r="H315" s="15">
        <f>SUM(H318:H319)</f>
        <v>62701.9</v>
      </c>
      <c r="I315" s="15">
        <f>SUM(I318:I319)</f>
        <v>2216.25</v>
      </c>
      <c r="J315" s="15">
        <f>SUM(J318:J319)</f>
        <v>0</v>
      </c>
      <c r="K315" s="16">
        <v>1161147.5900000001</v>
      </c>
      <c r="L315" s="14">
        <v>55</v>
      </c>
    </row>
    <row r="316" spans="1:12" ht="18.2" customHeight="1" x14ac:dyDescent="0.25">
      <c r="A316" s="21"/>
      <c r="B316" s="24"/>
      <c r="C316" s="24"/>
      <c r="D316" s="27"/>
      <c r="E316" s="27"/>
      <c r="F316" s="14"/>
      <c r="G316" s="15"/>
      <c r="H316" s="15"/>
      <c r="I316" s="15"/>
      <c r="J316" s="15"/>
      <c r="K316" s="16"/>
      <c r="L316" s="14"/>
    </row>
    <row r="317" spans="1:12" ht="18.2" customHeight="1" x14ac:dyDescent="0.25">
      <c r="A317" s="21"/>
      <c r="B317" s="24"/>
      <c r="C317" s="24"/>
      <c r="D317" s="27"/>
      <c r="E317" s="27"/>
      <c r="F317" s="14"/>
      <c r="G317" s="15"/>
      <c r="H317" s="15"/>
      <c r="I317" s="15"/>
      <c r="J317" s="15"/>
      <c r="K317" s="16"/>
      <c r="L317" s="14"/>
    </row>
    <row r="318" spans="1:12" ht="18.2" customHeight="1" x14ac:dyDescent="0.25">
      <c r="A318" s="21"/>
      <c r="B318" s="24"/>
      <c r="C318" s="24"/>
      <c r="D318" s="27"/>
      <c r="E318" s="27"/>
      <c r="F318" s="6" t="s">
        <v>7</v>
      </c>
      <c r="G318" s="11">
        <f>SUM(H318:J318)</f>
        <v>277</v>
      </c>
      <c r="H318" s="11">
        <v>0</v>
      </c>
      <c r="I318" s="11">
        <v>277</v>
      </c>
      <c r="J318" s="11">
        <v>0</v>
      </c>
      <c r="K318" s="16"/>
      <c r="L318" s="14"/>
    </row>
    <row r="319" spans="1:12" ht="18.2" customHeight="1" x14ac:dyDescent="0.25">
      <c r="A319" s="22"/>
      <c r="B319" s="25"/>
      <c r="C319" s="25"/>
      <c r="D319" s="28"/>
      <c r="E319" s="28"/>
      <c r="F319" s="6" t="s">
        <v>8</v>
      </c>
      <c r="G319" s="11">
        <f>SUM(H319:J319)</f>
        <v>64641.15</v>
      </c>
      <c r="H319" s="11">
        <v>62701.9</v>
      </c>
      <c r="I319" s="11">
        <v>1939.25</v>
      </c>
      <c r="J319" s="11">
        <v>0</v>
      </c>
      <c r="K319" s="16"/>
      <c r="L319" s="14"/>
    </row>
    <row r="320" spans="1:12" ht="18.2" customHeight="1" x14ac:dyDescent="0.25">
      <c r="A320" s="20" t="s">
        <v>67</v>
      </c>
      <c r="B320" s="23" t="s">
        <v>46</v>
      </c>
      <c r="C320" s="23" t="s">
        <v>50</v>
      </c>
      <c r="D320" s="26" t="s">
        <v>80</v>
      </c>
      <c r="E320" s="26" t="s">
        <v>81</v>
      </c>
      <c r="F320" s="14" t="s">
        <v>102</v>
      </c>
      <c r="G320" s="15">
        <f>SUM(G323:G324)</f>
        <v>63900</v>
      </c>
      <c r="H320" s="15">
        <f>SUM(H323:H324)</f>
        <v>58200</v>
      </c>
      <c r="I320" s="15">
        <f>SUM(I323:I324)</f>
        <v>5700</v>
      </c>
      <c r="J320" s="15">
        <f>SUM(J323:J324)</f>
        <v>0</v>
      </c>
      <c r="K320" s="16">
        <v>398630.14</v>
      </c>
      <c r="L320" s="14">
        <v>41</v>
      </c>
    </row>
    <row r="321" spans="1:12" ht="18.2" customHeight="1" x14ac:dyDescent="0.25">
      <c r="A321" s="21"/>
      <c r="B321" s="24"/>
      <c r="C321" s="24"/>
      <c r="D321" s="27"/>
      <c r="E321" s="27"/>
      <c r="F321" s="14"/>
      <c r="G321" s="15"/>
      <c r="H321" s="15"/>
      <c r="I321" s="15"/>
      <c r="J321" s="15"/>
      <c r="K321" s="16"/>
      <c r="L321" s="14"/>
    </row>
    <row r="322" spans="1:12" ht="18.2" customHeight="1" x14ac:dyDescent="0.25">
      <c r="A322" s="21"/>
      <c r="B322" s="24"/>
      <c r="C322" s="24"/>
      <c r="D322" s="27"/>
      <c r="E322" s="27"/>
      <c r="F322" s="14"/>
      <c r="G322" s="15"/>
      <c r="H322" s="15"/>
      <c r="I322" s="15"/>
      <c r="J322" s="15"/>
      <c r="K322" s="16"/>
      <c r="L322" s="14"/>
    </row>
    <row r="323" spans="1:12" ht="18.2" customHeight="1" x14ac:dyDescent="0.25">
      <c r="A323" s="21"/>
      <c r="B323" s="24"/>
      <c r="C323" s="24"/>
      <c r="D323" s="27"/>
      <c r="E323" s="27"/>
      <c r="F323" s="6" t="s">
        <v>7</v>
      </c>
      <c r="G323" s="11">
        <f>SUM(H323:J323)</f>
        <v>3900</v>
      </c>
      <c r="H323" s="11">
        <v>0</v>
      </c>
      <c r="I323" s="11">
        <v>3900</v>
      </c>
      <c r="J323" s="11">
        <v>0</v>
      </c>
      <c r="K323" s="16"/>
      <c r="L323" s="14"/>
    </row>
    <row r="324" spans="1:12" ht="18.2" customHeight="1" x14ac:dyDescent="0.25">
      <c r="A324" s="22"/>
      <c r="B324" s="25"/>
      <c r="C324" s="25"/>
      <c r="D324" s="28"/>
      <c r="E324" s="28"/>
      <c r="F324" s="6" t="s">
        <v>8</v>
      </c>
      <c r="G324" s="11">
        <f>SUM(H324:J324)</f>
        <v>60000</v>
      </c>
      <c r="H324" s="11">
        <v>58200</v>
      </c>
      <c r="I324" s="11">
        <v>1800</v>
      </c>
      <c r="J324" s="11">
        <v>0</v>
      </c>
      <c r="K324" s="16"/>
      <c r="L324" s="14"/>
    </row>
    <row r="325" spans="1:12" ht="18.2" customHeight="1" x14ac:dyDescent="0.25">
      <c r="A325" s="33" t="s">
        <v>129</v>
      </c>
      <c r="B325" s="34"/>
      <c r="C325" s="34"/>
      <c r="D325" s="34"/>
      <c r="E325" s="35"/>
      <c r="F325" s="14" t="s">
        <v>102</v>
      </c>
      <c r="G325" s="15">
        <f>SUM(G328:G329)</f>
        <v>45518</v>
      </c>
      <c r="H325" s="15">
        <f>SUM(H330)</f>
        <v>40740</v>
      </c>
      <c r="I325" s="15">
        <f>SUM(I330)</f>
        <v>4778</v>
      </c>
      <c r="J325" s="15">
        <f>SUM(J330)</f>
        <v>0</v>
      </c>
      <c r="K325" s="14" t="str">
        <f>IF(H329=0,"-","")</f>
        <v/>
      </c>
      <c r="L325" s="14" t="str">
        <f>IF(H329=0,"-","")</f>
        <v/>
      </c>
    </row>
    <row r="326" spans="1:12" ht="18.2" customHeight="1" x14ac:dyDescent="0.25">
      <c r="A326" s="36"/>
      <c r="B326" s="37"/>
      <c r="C326" s="37"/>
      <c r="D326" s="37"/>
      <c r="E326" s="38"/>
      <c r="F326" s="14"/>
      <c r="G326" s="15"/>
      <c r="H326" s="15"/>
      <c r="I326" s="15"/>
      <c r="J326" s="15"/>
      <c r="K326" s="14"/>
      <c r="L326" s="14"/>
    </row>
    <row r="327" spans="1:12" ht="18.2" customHeight="1" x14ac:dyDescent="0.25">
      <c r="A327" s="36"/>
      <c r="B327" s="37"/>
      <c r="C327" s="37"/>
      <c r="D327" s="37"/>
      <c r="E327" s="38"/>
      <c r="F327" s="14"/>
      <c r="G327" s="15"/>
      <c r="H327" s="15"/>
      <c r="I327" s="15"/>
      <c r="J327" s="15"/>
      <c r="K327" s="14"/>
      <c r="L327" s="14"/>
    </row>
    <row r="328" spans="1:12" ht="18.2" customHeight="1" x14ac:dyDescent="0.25">
      <c r="A328" s="36"/>
      <c r="B328" s="37"/>
      <c r="C328" s="37"/>
      <c r="D328" s="37"/>
      <c r="E328" s="38"/>
      <c r="F328" s="6" t="s">
        <v>7</v>
      </c>
      <c r="G328" s="11">
        <f>SUM(H328:J328)</f>
        <v>3518</v>
      </c>
      <c r="H328" s="11">
        <f t="shared" ref="H328:J329" si="18">SUM(H333)</f>
        <v>0</v>
      </c>
      <c r="I328" s="11">
        <f t="shared" si="18"/>
        <v>3518</v>
      </c>
      <c r="J328" s="11">
        <f t="shared" si="18"/>
        <v>0</v>
      </c>
      <c r="K328" s="14"/>
      <c r="L328" s="14"/>
    </row>
    <row r="329" spans="1:12" ht="18.2" customHeight="1" x14ac:dyDescent="0.25">
      <c r="A329" s="39"/>
      <c r="B329" s="40"/>
      <c r="C329" s="40"/>
      <c r="D329" s="40"/>
      <c r="E329" s="41"/>
      <c r="F329" s="6" t="s">
        <v>8</v>
      </c>
      <c r="G329" s="11">
        <f>SUM(H329:J329)</f>
        <v>42000</v>
      </c>
      <c r="H329" s="11">
        <f t="shared" si="18"/>
        <v>40740</v>
      </c>
      <c r="I329" s="11">
        <f t="shared" si="18"/>
        <v>1260</v>
      </c>
      <c r="J329" s="11">
        <f t="shared" si="18"/>
        <v>0</v>
      </c>
      <c r="K329" s="14"/>
      <c r="L329" s="14"/>
    </row>
    <row r="330" spans="1:12" ht="18.2" customHeight="1" x14ac:dyDescent="0.25">
      <c r="A330" s="20" t="s">
        <v>65</v>
      </c>
      <c r="B330" s="23" t="s">
        <v>51</v>
      </c>
      <c r="C330" s="23" t="s">
        <v>52</v>
      </c>
      <c r="D330" s="26" t="s">
        <v>80</v>
      </c>
      <c r="E330" s="26" t="s">
        <v>82</v>
      </c>
      <c r="F330" s="14" t="s">
        <v>102</v>
      </c>
      <c r="G330" s="15">
        <f>SUM(G333:G334)</f>
        <v>45518</v>
      </c>
      <c r="H330" s="15">
        <f>SUM(H333:H334)</f>
        <v>40740</v>
      </c>
      <c r="I330" s="15">
        <f>SUM(I333:I334)</f>
        <v>4778</v>
      </c>
      <c r="J330" s="15">
        <f>SUM(J333:J334)</f>
        <v>0</v>
      </c>
      <c r="K330" s="16">
        <v>90937.5</v>
      </c>
      <c r="L330" s="14">
        <v>12</v>
      </c>
    </row>
    <row r="331" spans="1:12" ht="18.2" customHeight="1" x14ac:dyDescent="0.25">
      <c r="A331" s="21"/>
      <c r="B331" s="24"/>
      <c r="C331" s="24"/>
      <c r="D331" s="27"/>
      <c r="E331" s="27"/>
      <c r="F331" s="14"/>
      <c r="G331" s="15"/>
      <c r="H331" s="15"/>
      <c r="I331" s="15"/>
      <c r="J331" s="15"/>
      <c r="K331" s="16"/>
      <c r="L331" s="14"/>
    </row>
    <row r="332" spans="1:12" ht="18.2" customHeight="1" x14ac:dyDescent="0.25">
      <c r="A332" s="21"/>
      <c r="B332" s="24"/>
      <c r="C332" s="24"/>
      <c r="D332" s="27"/>
      <c r="E332" s="27"/>
      <c r="F332" s="14"/>
      <c r="G332" s="15"/>
      <c r="H332" s="15"/>
      <c r="I332" s="15"/>
      <c r="J332" s="15"/>
      <c r="K332" s="16"/>
      <c r="L332" s="14"/>
    </row>
    <row r="333" spans="1:12" ht="18.2" customHeight="1" x14ac:dyDescent="0.25">
      <c r="A333" s="21"/>
      <c r="B333" s="24"/>
      <c r="C333" s="24"/>
      <c r="D333" s="27"/>
      <c r="E333" s="27"/>
      <c r="F333" s="6" t="s">
        <v>7</v>
      </c>
      <c r="G333" s="11">
        <f>SUM(H333:J333)</f>
        <v>3518</v>
      </c>
      <c r="H333" s="11">
        <v>0</v>
      </c>
      <c r="I333" s="11">
        <v>3518</v>
      </c>
      <c r="J333" s="11">
        <v>0</v>
      </c>
      <c r="K333" s="16"/>
      <c r="L333" s="14"/>
    </row>
    <row r="334" spans="1:12" ht="18.2" customHeight="1" x14ac:dyDescent="0.25">
      <c r="A334" s="22"/>
      <c r="B334" s="25"/>
      <c r="C334" s="25"/>
      <c r="D334" s="28"/>
      <c r="E334" s="28"/>
      <c r="F334" s="6" t="s">
        <v>8</v>
      </c>
      <c r="G334" s="11">
        <f>SUM(H334:J334)</f>
        <v>42000</v>
      </c>
      <c r="H334" s="11">
        <v>40740</v>
      </c>
      <c r="I334" s="11">
        <v>1260</v>
      </c>
      <c r="J334" s="11">
        <v>0</v>
      </c>
      <c r="K334" s="16"/>
      <c r="L334" s="14"/>
    </row>
    <row r="335" spans="1:12" ht="18.2" customHeight="1" x14ac:dyDescent="0.25">
      <c r="A335" s="33" t="s">
        <v>130</v>
      </c>
      <c r="B335" s="34"/>
      <c r="C335" s="34"/>
      <c r="D335" s="34"/>
      <c r="E335" s="35"/>
      <c r="F335" s="14" t="s">
        <v>102</v>
      </c>
      <c r="G335" s="15">
        <f>SUM(G338:G339)</f>
        <v>8124.85</v>
      </c>
      <c r="H335" s="15">
        <f>SUM(H340)</f>
        <v>7530.8</v>
      </c>
      <c r="I335" s="15">
        <f>SUM(I340)</f>
        <v>594.04999999999995</v>
      </c>
      <c r="J335" s="15">
        <f>SUM(J340)</f>
        <v>0</v>
      </c>
      <c r="K335" s="14" t="str">
        <f>IF(H339=0,"-","")</f>
        <v/>
      </c>
      <c r="L335" s="14" t="str">
        <f>IF(H339=0,"-","")</f>
        <v/>
      </c>
    </row>
    <row r="336" spans="1:12" ht="18.2" customHeight="1" x14ac:dyDescent="0.25">
      <c r="A336" s="36"/>
      <c r="B336" s="37"/>
      <c r="C336" s="37"/>
      <c r="D336" s="37"/>
      <c r="E336" s="38"/>
      <c r="F336" s="14"/>
      <c r="G336" s="15"/>
      <c r="H336" s="15"/>
      <c r="I336" s="15"/>
      <c r="J336" s="15"/>
      <c r="K336" s="14"/>
      <c r="L336" s="14"/>
    </row>
    <row r="337" spans="1:12" ht="18.2" customHeight="1" x14ac:dyDescent="0.25">
      <c r="A337" s="36"/>
      <c r="B337" s="37"/>
      <c r="C337" s="37"/>
      <c r="D337" s="37"/>
      <c r="E337" s="38"/>
      <c r="F337" s="14"/>
      <c r="G337" s="15"/>
      <c r="H337" s="15"/>
      <c r="I337" s="15"/>
      <c r="J337" s="15"/>
      <c r="K337" s="14"/>
      <c r="L337" s="14"/>
    </row>
    <row r="338" spans="1:12" ht="18.2" customHeight="1" x14ac:dyDescent="0.25">
      <c r="A338" s="36"/>
      <c r="B338" s="37"/>
      <c r="C338" s="37"/>
      <c r="D338" s="37"/>
      <c r="E338" s="38"/>
      <c r="F338" s="6" t="s">
        <v>7</v>
      </c>
      <c r="G338" s="11">
        <f>SUM(H338:J338)</f>
        <v>361.14</v>
      </c>
      <c r="H338" s="11">
        <f t="shared" ref="H338:J339" si="19">SUM(H343)</f>
        <v>0</v>
      </c>
      <c r="I338" s="11">
        <f t="shared" si="19"/>
        <v>361.14</v>
      </c>
      <c r="J338" s="11">
        <f t="shared" si="19"/>
        <v>0</v>
      </c>
      <c r="K338" s="14"/>
      <c r="L338" s="14"/>
    </row>
    <row r="339" spans="1:12" ht="18.2" customHeight="1" x14ac:dyDescent="0.25">
      <c r="A339" s="39"/>
      <c r="B339" s="40"/>
      <c r="C339" s="40"/>
      <c r="D339" s="40"/>
      <c r="E339" s="41"/>
      <c r="F339" s="6" t="s">
        <v>8</v>
      </c>
      <c r="G339" s="11">
        <f>SUM(H339:J339)</f>
        <v>7763.71</v>
      </c>
      <c r="H339" s="11">
        <f t="shared" si="19"/>
        <v>7530.8</v>
      </c>
      <c r="I339" s="11">
        <f t="shared" si="19"/>
        <v>232.91</v>
      </c>
      <c r="J339" s="11">
        <f t="shared" si="19"/>
        <v>0</v>
      </c>
      <c r="K339" s="14"/>
      <c r="L339" s="14"/>
    </row>
    <row r="340" spans="1:12" ht="18.2" customHeight="1" x14ac:dyDescent="0.25">
      <c r="A340" s="20" t="s">
        <v>65</v>
      </c>
      <c r="B340" s="23" t="s">
        <v>53</v>
      </c>
      <c r="C340" s="23" t="s">
        <v>54</v>
      </c>
      <c r="D340" s="26" t="s">
        <v>80</v>
      </c>
      <c r="E340" s="26" t="s">
        <v>81</v>
      </c>
      <c r="F340" s="14" t="s">
        <v>102</v>
      </c>
      <c r="G340" s="15">
        <f>SUM(G343:G344)</f>
        <v>8124.85</v>
      </c>
      <c r="H340" s="15">
        <f>SUM(H343:H344)</f>
        <v>7530.8</v>
      </c>
      <c r="I340" s="15">
        <f>SUM(I343:I344)</f>
        <v>594.04999999999995</v>
      </c>
      <c r="J340" s="15">
        <f>SUM(J343:J344)</f>
        <v>0</v>
      </c>
      <c r="K340" s="16">
        <v>44039.77</v>
      </c>
      <c r="L340" s="14">
        <v>2</v>
      </c>
    </row>
    <row r="341" spans="1:12" ht="18.2" customHeight="1" x14ac:dyDescent="0.25">
      <c r="A341" s="21"/>
      <c r="B341" s="24"/>
      <c r="C341" s="24"/>
      <c r="D341" s="27"/>
      <c r="E341" s="27"/>
      <c r="F341" s="14"/>
      <c r="G341" s="15"/>
      <c r="H341" s="15"/>
      <c r="I341" s="15"/>
      <c r="J341" s="15"/>
      <c r="K341" s="16"/>
      <c r="L341" s="14"/>
    </row>
    <row r="342" spans="1:12" ht="18.2" customHeight="1" x14ac:dyDescent="0.25">
      <c r="A342" s="21"/>
      <c r="B342" s="24"/>
      <c r="C342" s="24"/>
      <c r="D342" s="27"/>
      <c r="E342" s="27"/>
      <c r="F342" s="14"/>
      <c r="G342" s="15"/>
      <c r="H342" s="15"/>
      <c r="I342" s="15"/>
      <c r="J342" s="15"/>
      <c r="K342" s="16"/>
      <c r="L342" s="14"/>
    </row>
    <row r="343" spans="1:12" ht="18.2" customHeight="1" x14ac:dyDescent="0.25">
      <c r="A343" s="21"/>
      <c r="B343" s="24"/>
      <c r="C343" s="24"/>
      <c r="D343" s="27"/>
      <c r="E343" s="27"/>
      <c r="F343" s="6" t="s">
        <v>7</v>
      </c>
      <c r="G343" s="11">
        <f>SUM(H343:J343)</f>
        <v>361.14</v>
      </c>
      <c r="H343" s="11">
        <v>0</v>
      </c>
      <c r="I343" s="11">
        <v>361.14</v>
      </c>
      <c r="J343" s="11">
        <v>0</v>
      </c>
      <c r="K343" s="16"/>
      <c r="L343" s="14"/>
    </row>
    <row r="344" spans="1:12" ht="18.2" customHeight="1" x14ac:dyDescent="0.25">
      <c r="A344" s="22"/>
      <c r="B344" s="25"/>
      <c r="C344" s="25"/>
      <c r="D344" s="28"/>
      <c r="E344" s="28"/>
      <c r="F344" s="6" t="s">
        <v>8</v>
      </c>
      <c r="G344" s="11">
        <f>SUM(H344:J344)</f>
        <v>7763.71</v>
      </c>
      <c r="H344" s="11">
        <v>7530.8</v>
      </c>
      <c r="I344" s="11">
        <v>232.91</v>
      </c>
      <c r="J344" s="11">
        <v>0</v>
      </c>
      <c r="K344" s="16"/>
      <c r="L344" s="14"/>
    </row>
    <row r="345" spans="1:12" ht="18.2" customHeight="1" x14ac:dyDescent="0.25">
      <c r="A345" s="33" t="s">
        <v>131</v>
      </c>
      <c r="B345" s="34"/>
      <c r="C345" s="34"/>
      <c r="D345" s="34"/>
      <c r="E345" s="35"/>
      <c r="F345" s="14" t="s">
        <v>102</v>
      </c>
      <c r="G345" s="15">
        <f>SUM(G348:G349)</f>
        <v>31950</v>
      </c>
      <c r="H345" s="15">
        <f>SUM(H350)</f>
        <v>29100</v>
      </c>
      <c r="I345" s="15">
        <f>SUM(I350)</f>
        <v>2850</v>
      </c>
      <c r="J345" s="15">
        <f>SUM(J350)</f>
        <v>0</v>
      </c>
      <c r="K345" s="14" t="str">
        <f>IF(H349=0,"-","")</f>
        <v/>
      </c>
      <c r="L345" s="14" t="str">
        <f>IF(H349=0,"-","")</f>
        <v/>
      </c>
    </row>
    <row r="346" spans="1:12" ht="18.2" customHeight="1" x14ac:dyDescent="0.25">
      <c r="A346" s="36"/>
      <c r="B346" s="37"/>
      <c r="C346" s="37"/>
      <c r="D346" s="37"/>
      <c r="E346" s="38"/>
      <c r="F346" s="14"/>
      <c r="G346" s="15"/>
      <c r="H346" s="15"/>
      <c r="I346" s="15"/>
      <c r="J346" s="15"/>
      <c r="K346" s="14"/>
      <c r="L346" s="14"/>
    </row>
    <row r="347" spans="1:12" ht="18.2" customHeight="1" x14ac:dyDescent="0.25">
      <c r="A347" s="36"/>
      <c r="B347" s="37"/>
      <c r="C347" s="37"/>
      <c r="D347" s="37"/>
      <c r="E347" s="38"/>
      <c r="F347" s="14"/>
      <c r="G347" s="15"/>
      <c r="H347" s="15"/>
      <c r="I347" s="15"/>
      <c r="J347" s="15"/>
      <c r="K347" s="14"/>
      <c r="L347" s="14"/>
    </row>
    <row r="348" spans="1:12" ht="18.2" customHeight="1" x14ac:dyDescent="0.25">
      <c r="A348" s="36"/>
      <c r="B348" s="37"/>
      <c r="C348" s="37"/>
      <c r="D348" s="37"/>
      <c r="E348" s="38"/>
      <c r="F348" s="6" t="s">
        <v>7</v>
      </c>
      <c r="G348" s="11">
        <f>SUM(H348:J348)</f>
        <v>1950</v>
      </c>
      <c r="H348" s="11">
        <f t="shared" ref="H348:J349" si="20">SUM(H353)</f>
        <v>0</v>
      </c>
      <c r="I348" s="11">
        <f t="shared" si="20"/>
        <v>1950</v>
      </c>
      <c r="J348" s="11">
        <f t="shared" si="20"/>
        <v>0</v>
      </c>
      <c r="K348" s="14"/>
      <c r="L348" s="14"/>
    </row>
    <row r="349" spans="1:12" ht="18.2" customHeight="1" x14ac:dyDescent="0.25">
      <c r="A349" s="39"/>
      <c r="B349" s="40"/>
      <c r="C349" s="40"/>
      <c r="D349" s="40"/>
      <c r="E349" s="41"/>
      <c r="F349" s="6" t="s">
        <v>8</v>
      </c>
      <c r="G349" s="11">
        <f>SUM(H349:J349)</f>
        <v>30000</v>
      </c>
      <c r="H349" s="11">
        <f t="shared" si="20"/>
        <v>29100</v>
      </c>
      <c r="I349" s="11">
        <f t="shared" si="20"/>
        <v>900</v>
      </c>
      <c r="J349" s="11">
        <f t="shared" si="20"/>
        <v>0</v>
      </c>
      <c r="K349" s="14"/>
      <c r="L349" s="14"/>
    </row>
    <row r="350" spans="1:12" ht="18.2" customHeight="1" x14ac:dyDescent="0.25">
      <c r="A350" s="20" t="s">
        <v>65</v>
      </c>
      <c r="B350" s="23" t="s">
        <v>55</v>
      </c>
      <c r="C350" s="23" t="s">
        <v>56</v>
      </c>
      <c r="D350" s="26" t="s">
        <v>80</v>
      </c>
      <c r="E350" s="26" t="s">
        <v>81</v>
      </c>
      <c r="F350" s="14" t="s">
        <v>102</v>
      </c>
      <c r="G350" s="15">
        <f>SUM(G353:G354)</f>
        <v>31950</v>
      </c>
      <c r="H350" s="15">
        <f>SUM(H353:H354)</f>
        <v>29100</v>
      </c>
      <c r="I350" s="15">
        <f>SUM(I353:I354)</f>
        <v>2850</v>
      </c>
      <c r="J350" s="15">
        <f>SUM(J353:J354)</f>
        <v>0</v>
      </c>
      <c r="K350" s="16">
        <v>501724.14</v>
      </c>
      <c r="L350" s="14">
        <v>47</v>
      </c>
    </row>
    <row r="351" spans="1:12" ht="18.2" customHeight="1" x14ac:dyDescent="0.25">
      <c r="A351" s="21"/>
      <c r="B351" s="24"/>
      <c r="C351" s="24"/>
      <c r="D351" s="27"/>
      <c r="E351" s="27"/>
      <c r="F351" s="14"/>
      <c r="G351" s="15"/>
      <c r="H351" s="15"/>
      <c r="I351" s="15"/>
      <c r="J351" s="15"/>
      <c r="K351" s="16"/>
      <c r="L351" s="14"/>
    </row>
    <row r="352" spans="1:12" ht="18.2" customHeight="1" x14ac:dyDescent="0.25">
      <c r="A352" s="21"/>
      <c r="B352" s="24"/>
      <c r="C352" s="24"/>
      <c r="D352" s="27"/>
      <c r="E352" s="27"/>
      <c r="F352" s="14"/>
      <c r="G352" s="15"/>
      <c r="H352" s="15"/>
      <c r="I352" s="15"/>
      <c r="J352" s="15"/>
      <c r="K352" s="16"/>
      <c r="L352" s="14"/>
    </row>
    <row r="353" spans="1:12" ht="18.2" customHeight="1" x14ac:dyDescent="0.25">
      <c r="A353" s="21"/>
      <c r="B353" s="24"/>
      <c r="C353" s="24"/>
      <c r="D353" s="27"/>
      <c r="E353" s="27"/>
      <c r="F353" s="6" t="s">
        <v>7</v>
      </c>
      <c r="G353" s="11">
        <f>SUM(H353:J353)</f>
        <v>1950</v>
      </c>
      <c r="H353" s="11">
        <v>0</v>
      </c>
      <c r="I353" s="11">
        <v>1950</v>
      </c>
      <c r="J353" s="11">
        <v>0</v>
      </c>
      <c r="K353" s="16"/>
      <c r="L353" s="14"/>
    </row>
    <row r="354" spans="1:12" ht="18.2" customHeight="1" x14ac:dyDescent="0.25">
      <c r="A354" s="22"/>
      <c r="B354" s="25"/>
      <c r="C354" s="25"/>
      <c r="D354" s="28"/>
      <c r="E354" s="28"/>
      <c r="F354" s="6" t="s">
        <v>8</v>
      </c>
      <c r="G354" s="11">
        <f>SUM(H354:J354)</f>
        <v>30000</v>
      </c>
      <c r="H354" s="11">
        <v>29100</v>
      </c>
      <c r="I354" s="11">
        <v>900</v>
      </c>
      <c r="J354" s="11">
        <v>0</v>
      </c>
      <c r="K354" s="16"/>
      <c r="L354" s="14"/>
    </row>
    <row r="355" spans="1:12" ht="18.2" customHeight="1" x14ac:dyDescent="0.25">
      <c r="A355" s="33" t="s">
        <v>132</v>
      </c>
      <c r="B355" s="34"/>
      <c r="C355" s="34"/>
      <c r="D355" s="34"/>
      <c r="E355" s="35"/>
      <c r="F355" s="14" t="s">
        <v>102</v>
      </c>
      <c r="G355" s="15">
        <f>SUM(G358:G359)</f>
        <v>74989.62000000001</v>
      </c>
      <c r="H355" s="15">
        <f>SUM(H360,H365)</f>
        <v>68541.600000000006</v>
      </c>
      <c r="I355" s="15">
        <f>SUM(I360,I365)</f>
        <v>6448.02</v>
      </c>
      <c r="J355" s="15">
        <f>SUM(J360,J365)</f>
        <v>0</v>
      </c>
      <c r="K355" s="14" t="str">
        <f>IF(H359=0,"-","")</f>
        <v/>
      </c>
      <c r="L355" s="14" t="str">
        <f>IF(H359=0,"-","")</f>
        <v/>
      </c>
    </row>
    <row r="356" spans="1:12" ht="18.2" customHeight="1" x14ac:dyDescent="0.25">
      <c r="A356" s="36"/>
      <c r="B356" s="37"/>
      <c r="C356" s="37"/>
      <c r="D356" s="37"/>
      <c r="E356" s="38"/>
      <c r="F356" s="14"/>
      <c r="G356" s="15"/>
      <c r="H356" s="15"/>
      <c r="I356" s="15"/>
      <c r="J356" s="15"/>
      <c r="K356" s="14"/>
      <c r="L356" s="14"/>
    </row>
    <row r="357" spans="1:12" ht="18.2" customHeight="1" x14ac:dyDescent="0.25">
      <c r="A357" s="36"/>
      <c r="B357" s="37"/>
      <c r="C357" s="37"/>
      <c r="D357" s="37"/>
      <c r="E357" s="38"/>
      <c r="F357" s="14"/>
      <c r="G357" s="15"/>
      <c r="H357" s="15"/>
      <c r="I357" s="15"/>
      <c r="J357" s="15"/>
      <c r="K357" s="14"/>
      <c r="L357" s="14"/>
    </row>
    <row r="358" spans="1:12" ht="18.2" customHeight="1" x14ac:dyDescent="0.25">
      <c r="A358" s="36"/>
      <c r="B358" s="37"/>
      <c r="C358" s="37"/>
      <c r="D358" s="37"/>
      <c r="E358" s="38"/>
      <c r="F358" s="6" t="s">
        <v>7</v>
      </c>
      <c r="G358" s="11">
        <f>SUM(H358:J358)</f>
        <v>4328.21</v>
      </c>
      <c r="H358" s="11">
        <f t="shared" ref="H358:J359" si="21">SUM(H363,H368)</f>
        <v>0</v>
      </c>
      <c r="I358" s="11">
        <f t="shared" si="21"/>
        <v>4328.21</v>
      </c>
      <c r="J358" s="11">
        <f t="shared" si="21"/>
        <v>0</v>
      </c>
      <c r="K358" s="14"/>
      <c r="L358" s="14"/>
    </row>
    <row r="359" spans="1:12" ht="18.2" customHeight="1" x14ac:dyDescent="0.25">
      <c r="A359" s="39"/>
      <c r="B359" s="40"/>
      <c r="C359" s="40"/>
      <c r="D359" s="40"/>
      <c r="E359" s="41"/>
      <c r="F359" s="6" t="s">
        <v>8</v>
      </c>
      <c r="G359" s="11">
        <f>SUM(H359:J359)</f>
        <v>70661.41</v>
      </c>
      <c r="H359" s="11">
        <f t="shared" si="21"/>
        <v>68541.600000000006</v>
      </c>
      <c r="I359" s="11">
        <f t="shared" si="21"/>
        <v>2119.81</v>
      </c>
      <c r="J359" s="11">
        <f t="shared" si="21"/>
        <v>0</v>
      </c>
      <c r="K359" s="14"/>
      <c r="L359" s="14"/>
    </row>
    <row r="360" spans="1:12" ht="18.2" customHeight="1" x14ac:dyDescent="0.25">
      <c r="A360" s="20" t="s">
        <v>65</v>
      </c>
      <c r="B360" s="23" t="s">
        <v>57</v>
      </c>
      <c r="C360" s="23" t="s">
        <v>100</v>
      </c>
      <c r="D360" s="26" t="s">
        <v>80</v>
      </c>
      <c r="E360" s="26" t="s">
        <v>82</v>
      </c>
      <c r="F360" s="14" t="s">
        <v>102</v>
      </c>
      <c r="G360" s="15">
        <f>SUM(G363:G364)</f>
        <v>31135.62</v>
      </c>
      <c r="H360" s="15">
        <f>SUM(H363:H364)</f>
        <v>29741.599999999999</v>
      </c>
      <c r="I360" s="15">
        <f>SUM(I363:I364)</f>
        <v>1394.02</v>
      </c>
      <c r="J360" s="15">
        <f>SUM(J363:J364)</f>
        <v>0</v>
      </c>
      <c r="K360" s="16">
        <v>1062200</v>
      </c>
      <c r="L360" s="14">
        <v>54</v>
      </c>
    </row>
    <row r="361" spans="1:12" ht="18.2" customHeight="1" x14ac:dyDescent="0.25">
      <c r="A361" s="21"/>
      <c r="B361" s="24"/>
      <c r="C361" s="24"/>
      <c r="D361" s="27"/>
      <c r="E361" s="27"/>
      <c r="F361" s="14"/>
      <c r="G361" s="15"/>
      <c r="H361" s="15"/>
      <c r="I361" s="15"/>
      <c r="J361" s="15"/>
      <c r="K361" s="16"/>
      <c r="L361" s="14"/>
    </row>
    <row r="362" spans="1:12" ht="18.2" customHeight="1" x14ac:dyDescent="0.25">
      <c r="A362" s="21"/>
      <c r="B362" s="24"/>
      <c r="C362" s="24"/>
      <c r="D362" s="27"/>
      <c r="E362" s="27"/>
      <c r="F362" s="14"/>
      <c r="G362" s="15"/>
      <c r="H362" s="15"/>
      <c r="I362" s="15"/>
      <c r="J362" s="15"/>
      <c r="K362" s="16"/>
      <c r="L362" s="14"/>
    </row>
    <row r="363" spans="1:12" ht="18.2" customHeight="1" x14ac:dyDescent="0.25">
      <c r="A363" s="21"/>
      <c r="B363" s="24"/>
      <c r="C363" s="24"/>
      <c r="D363" s="27"/>
      <c r="E363" s="27"/>
      <c r="F363" s="6" t="s">
        <v>7</v>
      </c>
      <c r="G363" s="11">
        <f>SUM(H363:J363)</f>
        <v>474.21</v>
      </c>
      <c r="H363" s="11">
        <v>0</v>
      </c>
      <c r="I363" s="11">
        <v>474.21</v>
      </c>
      <c r="J363" s="11">
        <v>0</v>
      </c>
      <c r="K363" s="16"/>
      <c r="L363" s="14"/>
    </row>
    <row r="364" spans="1:12" ht="18.2" customHeight="1" x14ac:dyDescent="0.25">
      <c r="A364" s="22"/>
      <c r="B364" s="25"/>
      <c r="C364" s="25"/>
      <c r="D364" s="28"/>
      <c r="E364" s="28"/>
      <c r="F364" s="6" t="s">
        <v>8</v>
      </c>
      <c r="G364" s="11">
        <f>SUM(H364:J364)</f>
        <v>30661.41</v>
      </c>
      <c r="H364" s="11">
        <v>29741.599999999999</v>
      </c>
      <c r="I364" s="11">
        <v>919.81</v>
      </c>
      <c r="J364" s="11">
        <v>0</v>
      </c>
      <c r="K364" s="16"/>
      <c r="L364" s="14"/>
    </row>
    <row r="365" spans="1:12" ht="18.2" customHeight="1" x14ac:dyDescent="0.25">
      <c r="A365" s="20" t="s">
        <v>66</v>
      </c>
      <c r="B365" s="23" t="s">
        <v>57</v>
      </c>
      <c r="C365" s="23" t="s">
        <v>58</v>
      </c>
      <c r="D365" s="26" t="s">
        <v>80</v>
      </c>
      <c r="E365" s="26" t="s">
        <v>82</v>
      </c>
      <c r="F365" s="14" t="s">
        <v>102</v>
      </c>
      <c r="G365" s="15">
        <f>SUM(G368:G369)</f>
        <v>43854</v>
      </c>
      <c r="H365" s="15">
        <f>SUM(H368:H369)</f>
        <v>38800</v>
      </c>
      <c r="I365" s="15">
        <f>SUM(I368:I369)</f>
        <v>5054</v>
      </c>
      <c r="J365" s="15">
        <f>SUM(J368:J369)</f>
        <v>0</v>
      </c>
      <c r="K365" s="16">
        <v>596923.07999999996</v>
      </c>
      <c r="L365" s="14">
        <v>51</v>
      </c>
    </row>
    <row r="366" spans="1:12" ht="18.2" customHeight="1" x14ac:dyDescent="0.25">
      <c r="A366" s="21"/>
      <c r="B366" s="24"/>
      <c r="C366" s="24"/>
      <c r="D366" s="27"/>
      <c r="E366" s="27"/>
      <c r="F366" s="14"/>
      <c r="G366" s="15"/>
      <c r="H366" s="15"/>
      <c r="I366" s="15"/>
      <c r="J366" s="15"/>
      <c r="K366" s="16"/>
      <c r="L366" s="14"/>
    </row>
    <row r="367" spans="1:12" ht="18.2" customHeight="1" x14ac:dyDescent="0.25">
      <c r="A367" s="21"/>
      <c r="B367" s="24"/>
      <c r="C367" s="24"/>
      <c r="D367" s="27"/>
      <c r="E367" s="27"/>
      <c r="F367" s="14"/>
      <c r="G367" s="15"/>
      <c r="H367" s="15"/>
      <c r="I367" s="15"/>
      <c r="J367" s="15"/>
      <c r="K367" s="16"/>
      <c r="L367" s="14"/>
    </row>
    <row r="368" spans="1:12" ht="18.2" customHeight="1" x14ac:dyDescent="0.25">
      <c r="A368" s="21"/>
      <c r="B368" s="24"/>
      <c r="C368" s="24"/>
      <c r="D368" s="27"/>
      <c r="E368" s="27"/>
      <c r="F368" s="6" t="s">
        <v>7</v>
      </c>
      <c r="G368" s="11">
        <f>SUM(H368:J368)</f>
        <v>3854</v>
      </c>
      <c r="H368" s="11">
        <v>0</v>
      </c>
      <c r="I368" s="11">
        <v>3854</v>
      </c>
      <c r="J368" s="11">
        <v>0</v>
      </c>
      <c r="K368" s="16"/>
      <c r="L368" s="14"/>
    </row>
    <row r="369" spans="1:12" ht="18.2" customHeight="1" x14ac:dyDescent="0.25">
      <c r="A369" s="22"/>
      <c r="B369" s="25"/>
      <c r="C369" s="25"/>
      <c r="D369" s="28"/>
      <c r="E369" s="28"/>
      <c r="F369" s="6" t="s">
        <v>8</v>
      </c>
      <c r="G369" s="11">
        <f>SUM(H369:J369)</f>
        <v>40000</v>
      </c>
      <c r="H369" s="11">
        <v>38800</v>
      </c>
      <c r="I369" s="11">
        <v>1200</v>
      </c>
      <c r="J369" s="11">
        <v>0</v>
      </c>
      <c r="K369" s="16"/>
      <c r="L369" s="14"/>
    </row>
    <row r="370" spans="1:12" ht="18.2" customHeight="1" x14ac:dyDescent="0.25">
      <c r="A370" s="33" t="s">
        <v>133</v>
      </c>
      <c r="B370" s="34"/>
      <c r="C370" s="34"/>
      <c r="D370" s="34"/>
      <c r="E370" s="35"/>
      <c r="F370" s="14" t="s">
        <v>102</v>
      </c>
      <c r="G370" s="15">
        <f>SUM(G373:G374)</f>
        <v>94547.199999999997</v>
      </c>
      <c r="H370" s="15">
        <f>SUM(H375,H380)</f>
        <v>85360</v>
      </c>
      <c r="I370" s="15">
        <f>SUM(I375,I380)</f>
        <v>9187.2000000000007</v>
      </c>
      <c r="J370" s="15">
        <f>SUM(J375,J380)</f>
        <v>0</v>
      </c>
      <c r="K370" s="14" t="str">
        <f>IF(H374=0,"-","")</f>
        <v/>
      </c>
      <c r="L370" s="14" t="str">
        <f>IF(H374=0,"-","")</f>
        <v/>
      </c>
    </row>
    <row r="371" spans="1:12" ht="18.2" customHeight="1" x14ac:dyDescent="0.25">
      <c r="A371" s="36"/>
      <c r="B371" s="37"/>
      <c r="C371" s="37"/>
      <c r="D371" s="37"/>
      <c r="E371" s="38"/>
      <c r="F371" s="14"/>
      <c r="G371" s="15"/>
      <c r="H371" s="15"/>
      <c r="I371" s="15"/>
      <c r="J371" s="15"/>
      <c r="K371" s="14"/>
      <c r="L371" s="14"/>
    </row>
    <row r="372" spans="1:12" ht="18.2" customHeight="1" x14ac:dyDescent="0.25">
      <c r="A372" s="36"/>
      <c r="B372" s="37"/>
      <c r="C372" s="37"/>
      <c r="D372" s="37"/>
      <c r="E372" s="38"/>
      <c r="F372" s="14"/>
      <c r="G372" s="15"/>
      <c r="H372" s="15"/>
      <c r="I372" s="15"/>
      <c r="J372" s="15"/>
      <c r="K372" s="14"/>
      <c r="L372" s="14"/>
    </row>
    <row r="373" spans="1:12" ht="18.2" customHeight="1" x14ac:dyDescent="0.25">
      <c r="A373" s="36"/>
      <c r="B373" s="37"/>
      <c r="C373" s="37"/>
      <c r="D373" s="37"/>
      <c r="E373" s="38"/>
      <c r="F373" s="6" t="s">
        <v>7</v>
      </c>
      <c r="G373" s="11">
        <f>SUM(H373:J373)</f>
        <v>6547.2</v>
      </c>
      <c r="H373" s="11">
        <f t="shared" ref="H373:J374" si="22">SUM(H378,H383)</f>
        <v>0</v>
      </c>
      <c r="I373" s="11">
        <f t="shared" si="22"/>
        <v>6547.2</v>
      </c>
      <c r="J373" s="11">
        <f t="shared" si="22"/>
        <v>0</v>
      </c>
      <c r="K373" s="14"/>
      <c r="L373" s="14"/>
    </row>
    <row r="374" spans="1:12" ht="18.2" customHeight="1" x14ac:dyDescent="0.25">
      <c r="A374" s="39"/>
      <c r="B374" s="40"/>
      <c r="C374" s="40"/>
      <c r="D374" s="40"/>
      <c r="E374" s="41"/>
      <c r="F374" s="6" t="s">
        <v>8</v>
      </c>
      <c r="G374" s="11">
        <f>SUM(H374:J374)</f>
        <v>88000</v>
      </c>
      <c r="H374" s="11">
        <f t="shared" si="22"/>
        <v>85360</v>
      </c>
      <c r="I374" s="11">
        <f t="shared" si="22"/>
        <v>2640</v>
      </c>
      <c r="J374" s="11">
        <f t="shared" si="22"/>
        <v>0</v>
      </c>
      <c r="K374" s="14"/>
      <c r="L374" s="14"/>
    </row>
    <row r="375" spans="1:12" ht="18.2" customHeight="1" x14ac:dyDescent="0.25">
      <c r="A375" s="20" t="s">
        <v>65</v>
      </c>
      <c r="B375" s="23" t="s">
        <v>59</v>
      </c>
      <c r="C375" s="23" t="s">
        <v>60</v>
      </c>
      <c r="D375" s="26" t="s">
        <v>80</v>
      </c>
      <c r="E375" s="26" t="s">
        <v>81</v>
      </c>
      <c r="F375" s="14" t="s">
        <v>102</v>
      </c>
      <c r="G375" s="15">
        <f>SUM(G378:G379)</f>
        <v>46860</v>
      </c>
      <c r="H375" s="15">
        <f>SUM(H378:H379)</f>
        <v>42680</v>
      </c>
      <c r="I375" s="15">
        <f>SUM(I378:I379)</f>
        <v>4180</v>
      </c>
      <c r="J375" s="15">
        <f>SUM(J378:J379)</f>
        <v>0</v>
      </c>
      <c r="K375" s="16">
        <v>277142.86</v>
      </c>
      <c r="L375" s="14">
        <v>32</v>
      </c>
    </row>
    <row r="376" spans="1:12" ht="18.2" customHeight="1" x14ac:dyDescent="0.25">
      <c r="A376" s="21"/>
      <c r="B376" s="24"/>
      <c r="C376" s="24"/>
      <c r="D376" s="27"/>
      <c r="E376" s="27"/>
      <c r="F376" s="14"/>
      <c r="G376" s="15"/>
      <c r="H376" s="15"/>
      <c r="I376" s="15"/>
      <c r="J376" s="15"/>
      <c r="K376" s="16"/>
      <c r="L376" s="14"/>
    </row>
    <row r="377" spans="1:12" ht="18.2" customHeight="1" x14ac:dyDescent="0.25">
      <c r="A377" s="21"/>
      <c r="B377" s="24"/>
      <c r="C377" s="24"/>
      <c r="D377" s="27"/>
      <c r="E377" s="27"/>
      <c r="F377" s="14"/>
      <c r="G377" s="15"/>
      <c r="H377" s="15"/>
      <c r="I377" s="15"/>
      <c r="J377" s="15"/>
      <c r="K377" s="16"/>
      <c r="L377" s="14"/>
    </row>
    <row r="378" spans="1:12" ht="18.2" customHeight="1" x14ac:dyDescent="0.25">
      <c r="A378" s="21"/>
      <c r="B378" s="24"/>
      <c r="C378" s="24"/>
      <c r="D378" s="27"/>
      <c r="E378" s="27"/>
      <c r="F378" s="6" t="s">
        <v>7</v>
      </c>
      <c r="G378" s="11">
        <f>SUM(H378:J378)</f>
        <v>2860</v>
      </c>
      <c r="H378" s="11">
        <v>0</v>
      </c>
      <c r="I378" s="11">
        <v>2860</v>
      </c>
      <c r="J378" s="11">
        <v>0</v>
      </c>
      <c r="K378" s="16"/>
      <c r="L378" s="14"/>
    </row>
    <row r="379" spans="1:12" ht="18.2" customHeight="1" x14ac:dyDescent="0.25">
      <c r="A379" s="22"/>
      <c r="B379" s="25"/>
      <c r="C379" s="25"/>
      <c r="D379" s="28"/>
      <c r="E379" s="28"/>
      <c r="F379" s="6" t="s">
        <v>8</v>
      </c>
      <c r="G379" s="11">
        <f>SUM(H379:J379)</f>
        <v>44000</v>
      </c>
      <c r="H379" s="11">
        <v>42680</v>
      </c>
      <c r="I379" s="11">
        <v>1320</v>
      </c>
      <c r="J379" s="11">
        <v>0</v>
      </c>
      <c r="K379" s="16"/>
      <c r="L379" s="14"/>
    </row>
    <row r="380" spans="1:12" ht="18.2" customHeight="1" x14ac:dyDescent="0.25">
      <c r="A380" s="20" t="s">
        <v>66</v>
      </c>
      <c r="B380" s="23" t="s">
        <v>59</v>
      </c>
      <c r="C380" s="23" t="s">
        <v>139</v>
      </c>
      <c r="D380" s="26" t="s">
        <v>80</v>
      </c>
      <c r="E380" s="26" t="s">
        <v>81</v>
      </c>
      <c r="F380" s="14" t="s">
        <v>102</v>
      </c>
      <c r="G380" s="15">
        <f>SUM(G383:G384)</f>
        <v>47687.199999999997</v>
      </c>
      <c r="H380" s="15">
        <f>SUM(H383:H384)</f>
        <v>42680</v>
      </c>
      <c r="I380" s="15">
        <f>SUM(I383:I384)</f>
        <v>5007.2</v>
      </c>
      <c r="J380" s="15">
        <f>SUM(J383:J384)</f>
        <v>0</v>
      </c>
      <c r="K380" s="16">
        <v>463913.04</v>
      </c>
      <c r="L380" s="14">
        <v>45</v>
      </c>
    </row>
    <row r="381" spans="1:12" ht="18.2" customHeight="1" x14ac:dyDescent="0.25">
      <c r="A381" s="21"/>
      <c r="B381" s="24"/>
      <c r="C381" s="24"/>
      <c r="D381" s="27"/>
      <c r="E381" s="27"/>
      <c r="F381" s="14"/>
      <c r="G381" s="15"/>
      <c r="H381" s="15"/>
      <c r="I381" s="15"/>
      <c r="J381" s="15"/>
      <c r="K381" s="16"/>
      <c r="L381" s="14"/>
    </row>
    <row r="382" spans="1:12" ht="18.2" customHeight="1" x14ac:dyDescent="0.25">
      <c r="A382" s="21"/>
      <c r="B382" s="24"/>
      <c r="C382" s="24"/>
      <c r="D382" s="27"/>
      <c r="E382" s="27"/>
      <c r="F382" s="14"/>
      <c r="G382" s="15"/>
      <c r="H382" s="15"/>
      <c r="I382" s="15"/>
      <c r="J382" s="15"/>
      <c r="K382" s="16"/>
      <c r="L382" s="14"/>
    </row>
    <row r="383" spans="1:12" ht="18.2" customHeight="1" x14ac:dyDescent="0.25">
      <c r="A383" s="21"/>
      <c r="B383" s="24"/>
      <c r="C383" s="24"/>
      <c r="D383" s="27"/>
      <c r="E383" s="27"/>
      <c r="F383" s="6" t="s">
        <v>7</v>
      </c>
      <c r="G383" s="11">
        <f>SUM(H383:J383)</f>
        <v>3687.2</v>
      </c>
      <c r="H383" s="11">
        <v>0</v>
      </c>
      <c r="I383" s="11">
        <v>3687.2</v>
      </c>
      <c r="J383" s="11">
        <v>0</v>
      </c>
      <c r="K383" s="16"/>
      <c r="L383" s="14"/>
    </row>
    <row r="384" spans="1:12" ht="18" customHeight="1" x14ac:dyDescent="0.25">
      <c r="A384" s="22"/>
      <c r="B384" s="25"/>
      <c r="C384" s="25"/>
      <c r="D384" s="28"/>
      <c r="E384" s="28"/>
      <c r="F384" s="6" t="s">
        <v>8</v>
      </c>
      <c r="G384" s="11">
        <f>SUM(H384:J384)</f>
        <v>44000</v>
      </c>
      <c r="H384" s="11">
        <v>42680</v>
      </c>
      <c r="I384" s="11">
        <v>1320</v>
      </c>
      <c r="J384" s="11">
        <v>0</v>
      </c>
      <c r="K384" s="16"/>
      <c r="L384" s="14"/>
    </row>
    <row r="385" spans="1:12" ht="18.2" customHeight="1" x14ac:dyDescent="0.25">
      <c r="A385" s="33" t="s">
        <v>134</v>
      </c>
      <c r="B385" s="34"/>
      <c r="C385" s="34"/>
      <c r="D385" s="34"/>
      <c r="E385" s="35"/>
      <c r="F385" s="14" t="s">
        <v>102</v>
      </c>
      <c r="G385" s="15">
        <f>SUM(G388:G389)</f>
        <v>7192.31</v>
      </c>
      <c r="H385" s="15">
        <f>SUM(H390)</f>
        <v>6420</v>
      </c>
      <c r="I385" s="15">
        <f>SUM(I390)</f>
        <v>772.31</v>
      </c>
      <c r="J385" s="15">
        <f>SUM(J390)</f>
        <v>0</v>
      </c>
      <c r="K385" s="14" t="str">
        <f>IF(H389=0,"-","")</f>
        <v/>
      </c>
      <c r="L385" s="14" t="str">
        <f>IF(H389=0,"-","")</f>
        <v/>
      </c>
    </row>
    <row r="386" spans="1:12" ht="18.2" customHeight="1" x14ac:dyDescent="0.25">
      <c r="A386" s="36"/>
      <c r="B386" s="37"/>
      <c r="C386" s="37"/>
      <c r="D386" s="37"/>
      <c r="E386" s="38"/>
      <c r="F386" s="14"/>
      <c r="G386" s="15"/>
      <c r="H386" s="15"/>
      <c r="I386" s="15"/>
      <c r="J386" s="15"/>
      <c r="K386" s="14"/>
      <c r="L386" s="14"/>
    </row>
    <row r="387" spans="1:12" ht="18.2" customHeight="1" x14ac:dyDescent="0.25">
      <c r="A387" s="36"/>
      <c r="B387" s="37"/>
      <c r="C387" s="37"/>
      <c r="D387" s="37"/>
      <c r="E387" s="38"/>
      <c r="F387" s="14"/>
      <c r="G387" s="15"/>
      <c r="H387" s="15"/>
      <c r="I387" s="15"/>
      <c r="J387" s="15"/>
      <c r="K387" s="14"/>
      <c r="L387" s="14"/>
    </row>
    <row r="388" spans="1:12" ht="18.2" customHeight="1" x14ac:dyDescent="0.25">
      <c r="A388" s="36"/>
      <c r="B388" s="37"/>
      <c r="C388" s="37"/>
      <c r="D388" s="37"/>
      <c r="E388" s="38"/>
      <c r="F388" s="6" t="s">
        <v>7</v>
      </c>
      <c r="G388" s="11">
        <f>SUM(H388:J388)</f>
        <v>573.79999999999995</v>
      </c>
      <c r="H388" s="11">
        <f t="shared" ref="H388:J389" si="23">SUM(H393)</f>
        <v>0</v>
      </c>
      <c r="I388" s="11">
        <f t="shared" si="23"/>
        <v>573.79999999999995</v>
      </c>
      <c r="J388" s="11">
        <f t="shared" si="23"/>
        <v>0</v>
      </c>
      <c r="K388" s="14"/>
      <c r="L388" s="14"/>
    </row>
    <row r="389" spans="1:12" ht="18.2" customHeight="1" x14ac:dyDescent="0.25">
      <c r="A389" s="39"/>
      <c r="B389" s="40"/>
      <c r="C389" s="40"/>
      <c r="D389" s="40"/>
      <c r="E389" s="41"/>
      <c r="F389" s="6" t="s">
        <v>8</v>
      </c>
      <c r="G389" s="11">
        <f>SUM(H389:J389)</f>
        <v>6618.51</v>
      </c>
      <c r="H389" s="11">
        <f t="shared" si="23"/>
        <v>6420</v>
      </c>
      <c r="I389" s="11">
        <f t="shared" si="23"/>
        <v>198.51</v>
      </c>
      <c r="J389" s="11">
        <f t="shared" si="23"/>
        <v>0</v>
      </c>
      <c r="K389" s="14"/>
      <c r="L389" s="14"/>
    </row>
    <row r="390" spans="1:12" ht="18.2" customHeight="1" x14ac:dyDescent="0.25">
      <c r="A390" s="20" t="s">
        <v>65</v>
      </c>
      <c r="B390" s="23" t="s">
        <v>61</v>
      </c>
      <c r="C390" s="23" t="s">
        <v>99</v>
      </c>
      <c r="D390" s="26" t="s">
        <v>80</v>
      </c>
      <c r="E390" s="26" t="s">
        <v>82</v>
      </c>
      <c r="F390" s="14" t="s">
        <v>102</v>
      </c>
      <c r="G390" s="15">
        <f>SUM(G393:G394)</f>
        <v>7192.31</v>
      </c>
      <c r="H390" s="15">
        <f>SUM(H393:H394)</f>
        <v>6420</v>
      </c>
      <c r="I390" s="15">
        <f>SUM(I393:I394)</f>
        <v>772.31</v>
      </c>
      <c r="J390" s="15">
        <f>SUM(J393:J394)</f>
        <v>0</v>
      </c>
      <c r="K390" s="16">
        <v>72954.55</v>
      </c>
      <c r="L390" s="14">
        <v>8</v>
      </c>
    </row>
    <row r="391" spans="1:12" ht="18.2" customHeight="1" x14ac:dyDescent="0.25">
      <c r="A391" s="21"/>
      <c r="B391" s="24"/>
      <c r="C391" s="24"/>
      <c r="D391" s="27"/>
      <c r="E391" s="27"/>
      <c r="F391" s="14"/>
      <c r="G391" s="15"/>
      <c r="H391" s="15"/>
      <c r="I391" s="15"/>
      <c r="J391" s="15"/>
      <c r="K391" s="16"/>
      <c r="L391" s="14"/>
    </row>
    <row r="392" spans="1:12" ht="18.2" customHeight="1" x14ac:dyDescent="0.25">
      <c r="A392" s="21"/>
      <c r="B392" s="24"/>
      <c r="C392" s="24"/>
      <c r="D392" s="27"/>
      <c r="E392" s="27"/>
      <c r="F392" s="14"/>
      <c r="G392" s="15"/>
      <c r="H392" s="15"/>
      <c r="I392" s="15"/>
      <c r="J392" s="15"/>
      <c r="K392" s="16"/>
      <c r="L392" s="14"/>
    </row>
    <row r="393" spans="1:12" ht="18.2" customHeight="1" x14ac:dyDescent="0.25">
      <c r="A393" s="21"/>
      <c r="B393" s="24"/>
      <c r="C393" s="24"/>
      <c r="D393" s="27"/>
      <c r="E393" s="27"/>
      <c r="F393" s="6" t="s">
        <v>7</v>
      </c>
      <c r="G393" s="11">
        <f>SUM(H393:J393)</f>
        <v>573.79999999999995</v>
      </c>
      <c r="H393" s="11">
        <v>0</v>
      </c>
      <c r="I393" s="11">
        <v>573.79999999999995</v>
      </c>
      <c r="J393" s="11">
        <v>0</v>
      </c>
      <c r="K393" s="16"/>
      <c r="L393" s="14"/>
    </row>
    <row r="394" spans="1:12" ht="18.2" customHeight="1" x14ac:dyDescent="0.25">
      <c r="A394" s="22"/>
      <c r="B394" s="25"/>
      <c r="C394" s="25"/>
      <c r="D394" s="28"/>
      <c r="E394" s="28"/>
      <c r="F394" s="6" t="s">
        <v>8</v>
      </c>
      <c r="G394" s="11">
        <f>SUM(H394:J394)</f>
        <v>6618.51</v>
      </c>
      <c r="H394" s="11">
        <v>6420</v>
      </c>
      <c r="I394" s="11">
        <v>198.51</v>
      </c>
      <c r="J394" s="11">
        <v>0</v>
      </c>
      <c r="K394" s="16"/>
      <c r="L394" s="14"/>
    </row>
    <row r="395" spans="1:12" ht="18.2" customHeight="1" x14ac:dyDescent="0.25">
      <c r="A395" s="33" t="s">
        <v>135</v>
      </c>
      <c r="B395" s="34"/>
      <c r="C395" s="34"/>
      <c r="D395" s="34"/>
      <c r="E395" s="35"/>
      <c r="F395" s="14" t="s">
        <v>102</v>
      </c>
      <c r="G395" s="15">
        <f>SUM(G398:G399)</f>
        <v>119365.26</v>
      </c>
      <c r="H395" s="15">
        <f>SUM(H400)</f>
        <v>0</v>
      </c>
      <c r="I395" s="15">
        <f>SUM(I400)</f>
        <v>0</v>
      </c>
      <c r="J395" s="15">
        <f>SUM(J400)</f>
        <v>119365.26</v>
      </c>
      <c r="K395" s="14" t="str">
        <f>IF(H399=0,"-","")</f>
        <v>-</v>
      </c>
      <c r="L395" s="14" t="str">
        <f>IF(H399=0,"-","")</f>
        <v>-</v>
      </c>
    </row>
    <row r="396" spans="1:12" ht="18.2" customHeight="1" x14ac:dyDescent="0.25">
      <c r="A396" s="36"/>
      <c r="B396" s="37"/>
      <c r="C396" s="37"/>
      <c r="D396" s="37"/>
      <c r="E396" s="38"/>
      <c r="F396" s="14"/>
      <c r="G396" s="15"/>
      <c r="H396" s="15"/>
      <c r="I396" s="15"/>
      <c r="J396" s="15"/>
      <c r="K396" s="14"/>
      <c r="L396" s="14"/>
    </row>
    <row r="397" spans="1:12" ht="18.2" customHeight="1" x14ac:dyDescent="0.25">
      <c r="A397" s="36"/>
      <c r="B397" s="37"/>
      <c r="C397" s="37"/>
      <c r="D397" s="37"/>
      <c r="E397" s="38"/>
      <c r="F397" s="14"/>
      <c r="G397" s="15"/>
      <c r="H397" s="15"/>
      <c r="I397" s="15"/>
      <c r="J397" s="15"/>
      <c r="K397" s="14"/>
      <c r="L397" s="14"/>
    </row>
    <row r="398" spans="1:12" ht="18.2" customHeight="1" x14ac:dyDescent="0.25">
      <c r="A398" s="36"/>
      <c r="B398" s="37"/>
      <c r="C398" s="37"/>
      <c r="D398" s="37"/>
      <c r="E398" s="38"/>
      <c r="F398" s="6" t="s">
        <v>7</v>
      </c>
      <c r="G398" s="11">
        <f>SUM(H398:J398)</f>
        <v>0</v>
      </c>
      <c r="H398" s="11">
        <f t="shared" ref="H398:J399" si="24">SUM(H403)</f>
        <v>0</v>
      </c>
      <c r="I398" s="11">
        <f t="shared" si="24"/>
        <v>0</v>
      </c>
      <c r="J398" s="11">
        <f t="shared" si="24"/>
        <v>0</v>
      </c>
      <c r="K398" s="14"/>
      <c r="L398" s="14"/>
    </row>
    <row r="399" spans="1:12" ht="18.2" customHeight="1" x14ac:dyDescent="0.25">
      <c r="A399" s="39"/>
      <c r="B399" s="40"/>
      <c r="C399" s="40"/>
      <c r="D399" s="40"/>
      <c r="E399" s="41"/>
      <c r="F399" s="7" t="s">
        <v>8</v>
      </c>
      <c r="G399" s="12">
        <f>SUM(H399:J399)</f>
        <v>119365.26</v>
      </c>
      <c r="H399" s="12">
        <f t="shared" si="24"/>
        <v>0</v>
      </c>
      <c r="I399" s="12">
        <f t="shared" si="24"/>
        <v>0</v>
      </c>
      <c r="J399" s="12">
        <f t="shared" si="24"/>
        <v>119365.26</v>
      </c>
      <c r="K399" s="19"/>
      <c r="L399" s="19"/>
    </row>
    <row r="400" spans="1:12" ht="18.2" customHeight="1" x14ac:dyDescent="0.25">
      <c r="A400" s="20" t="s">
        <v>65</v>
      </c>
      <c r="B400" s="23" t="s">
        <v>62</v>
      </c>
      <c r="C400" s="23" t="s">
        <v>141</v>
      </c>
      <c r="D400" s="26" t="s">
        <v>80</v>
      </c>
      <c r="E400" s="30" t="s">
        <v>81</v>
      </c>
      <c r="F400" s="18" t="s">
        <v>102</v>
      </c>
      <c r="G400" s="29">
        <f>SUM(G403:G404)</f>
        <v>119365.26</v>
      </c>
      <c r="H400" s="29">
        <f>SUM(H403:H404)</f>
        <v>0</v>
      </c>
      <c r="I400" s="29">
        <f>SUM(I403:I404)</f>
        <v>0</v>
      </c>
      <c r="J400" s="29">
        <f>SUM(J403:J404)</f>
        <v>119365.26</v>
      </c>
      <c r="K400" s="17" t="s">
        <v>13</v>
      </c>
      <c r="L400" s="18" t="s">
        <v>13</v>
      </c>
    </row>
    <row r="401" spans="1:12" ht="18.2" customHeight="1" x14ac:dyDescent="0.25">
      <c r="A401" s="21"/>
      <c r="B401" s="24"/>
      <c r="C401" s="24"/>
      <c r="D401" s="27"/>
      <c r="E401" s="31"/>
      <c r="F401" s="18"/>
      <c r="G401" s="29"/>
      <c r="H401" s="29"/>
      <c r="I401" s="29"/>
      <c r="J401" s="29"/>
      <c r="K401" s="17"/>
      <c r="L401" s="18"/>
    </row>
    <row r="402" spans="1:12" ht="18.2" customHeight="1" x14ac:dyDescent="0.25">
      <c r="A402" s="21"/>
      <c r="B402" s="24"/>
      <c r="C402" s="24"/>
      <c r="D402" s="27"/>
      <c r="E402" s="31"/>
      <c r="F402" s="18"/>
      <c r="G402" s="29"/>
      <c r="H402" s="29"/>
      <c r="I402" s="29"/>
      <c r="J402" s="29"/>
      <c r="K402" s="17"/>
      <c r="L402" s="18"/>
    </row>
    <row r="403" spans="1:12" ht="18.2" customHeight="1" x14ac:dyDescent="0.25">
      <c r="A403" s="21"/>
      <c r="B403" s="24"/>
      <c r="C403" s="24"/>
      <c r="D403" s="27"/>
      <c r="E403" s="31"/>
      <c r="F403" s="8" t="s">
        <v>7</v>
      </c>
      <c r="G403" s="13">
        <f>SUM(H403:J403)</f>
        <v>0</v>
      </c>
      <c r="H403" s="13">
        <v>0</v>
      </c>
      <c r="I403" s="13">
        <v>0</v>
      </c>
      <c r="J403" s="13">
        <v>0</v>
      </c>
      <c r="K403" s="17"/>
      <c r="L403" s="18"/>
    </row>
    <row r="404" spans="1:12" ht="18.2" customHeight="1" x14ac:dyDescent="0.25">
      <c r="A404" s="22"/>
      <c r="B404" s="25"/>
      <c r="C404" s="25"/>
      <c r="D404" s="28"/>
      <c r="E404" s="32"/>
      <c r="F404" s="8" t="s">
        <v>8</v>
      </c>
      <c r="G404" s="13">
        <f>SUM(H404:J404)</f>
        <v>119365.26</v>
      </c>
      <c r="H404" s="13">
        <v>0</v>
      </c>
      <c r="I404" s="13">
        <v>0</v>
      </c>
      <c r="J404" s="13">
        <v>119365.26</v>
      </c>
      <c r="K404" s="17"/>
      <c r="L404" s="18"/>
    </row>
  </sheetData>
  <sheetProtection formatCells="0" formatColumns="0" formatRows="0" insertColumns="0" insertRows="0" insertHyperlinks="0" deleteColumns="0" deleteRows="0" sort="0" autoFilter="0" pivotTables="0"/>
  <mergeCells count="872">
    <mergeCell ref="B1:H1"/>
    <mergeCell ref="I1:L1"/>
    <mergeCell ref="A2:L2"/>
    <mergeCell ref="A3:L3"/>
    <mergeCell ref="A5:A8"/>
    <mergeCell ref="B5:E5"/>
    <mergeCell ref="F5:L5"/>
    <mergeCell ref="B6:B8"/>
    <mergeCell ref="C6:C8"/>
    <mergeCell ref="D6:D8"/>
    <mergeCell ref="E6:E8"/>
    <mergeCell ref="F6:G7"/>
    <mergeCell ref="H6:J6"/>
    <mergeCell ref="K6:K7"/>
    <mergeCell ref="L6:L7"/>
    <mergeCell ref="F8:G8"/>
    <mergeCell ref="J10:J12"/>
    <mergeCell ref="K10:K14"/>
    <mergeCell ref="L10:L14"/>
    <mergeCell ref="A15:E19"/>
    <mergeCell ref="F15:F17"/>
    <mergeCell ref="G15:G17"/>
    <mergeCell ref="H15:H17"/>
    <mergeCell ref="I15:I17"/>
    <mergeCell ref="J15:J17"/>
    <mergeCell ref="K15:K19"/>
    <mergeCell ref="L15:L19"/>
    <mergeCell ref="A10:E14"/>
    <mergeCell ref="F10:F12"/>
    <mergeCell ref="G10:G12"/>
    <mergeCell ref="H10:H12"/>
    <mergeCell ref="I10:I12"/>
    <mergeCell ref="K20:K24"/>
    <mergeCell ref="L20:L24"/>
    <mergeCell ref="A25:A29"/>
    <mergeCell ref="B25:B29"/>
    <mergeCell ref="C25:C29"/>
    <mergeCell ref="D25:D29"/>
    <mergeCell ref="E25:E29"/>
    <mergeCell ref="F25:F27"/>
    <mergeCell ref="G25:G27"/>
    <mergeCell ref="H25:H27"/>
    <mergeCell ref="I25:I27"/>
    <mergeCell ref="J25:J27"/>
    <mergeCell ref="K25:K29"/>
    <mergeCell ref="L25:L29"/>
    <mergeCell ref="F20:F22"/>
    <mergeCell ref="G20:G22"/>
    <mergeCell ref="H20:H22"/>
    <mergeCell ref="I20:I22"/>
    <mergeCell ref="J20:J22"/>
    <mergeCell ref="A20:A24"/>
    <mergeCell ref="B20:B24"/>
    <mergeCell ref="C20:C24"/>
    <mergeCell ref="D20:D24"/>
    <mergeCell ref="E20:E24"/>
    <mergeCell ref="J30:J32"/>
    <mergeCell ref="K30:K34"/>
    <mergeCell ref="L30:L34"/>
    <mergeCell ref="A35:A39"/>
    <mergeCell ref="B35:B39"/>
    <mergeCell ref="C35:C39"/>
    <mergeCell ref="D35:D39"/>
    <mergeCell ref="E35:E39"/>
    <mergeCell ref="F35:F37"/>
    <mergeCell ref="G35:G37"/>
    <mergeCell ref="H35:H37"/>
    <mergeCell ref="I35:I37"/>
    <mergeCell ref="J35:J37"/>
    <mergeCell ref="K35:K39"/>
    <mergeCell ref="L35:L39"/>
    <mergeCell ref="A30:E34"/>
    <mergeCell ref="F30:F32"/>
    <mergeCell ref="G30:G32"/>
    <mergeCell ref="H30:H32"/>
    <mergeCell ref="I30:I32"/>
    <mergeCell ref="J40:J42"/>
    <mergeCell ref="K40:K44"/>
    <mergeCell ref="L40:L44"/>
    <mergeCell ref="A45:A49"/>
    <mergeCell ref="B45:B49"/>
    <mergeCell ref="C45:C49"/>
    <mergeCell ref="D45:D49"/>
    <mergeCell ref="E45:E49"/>
    <mergeCell ref="F45:F47"/>
    <mergeCell ref="G45:G47"/>
    <mergeCell ref="H45:H47"/>
    <mergeCell ref="I45:I47"/>
    <mergeCell ref="J45:J47"/>
    <mergeCell ref="K45:K49"/>
    <mergeCell ref="L45:L49"/>
    <mergeCell ref="A40:E44"/>
    <mergeCell ref="F40:F42"/>
    <mergeCell ref="G40:G42"/>
    <mergeCell ref="H40:H42"/>
    <mergeCell ref="I40:I42"/>
    <mergeCell ref="J50:J52"/>
    <mergeCell ref="K50:K54"/>
    <mergeCell ref="L50:L54"/>
    <mergeCell ref="A55:A59"/>
    <mergeCell ref="B55:B59"/>
    <mergeCell ref="C55:C59"/>
    <mergeCell ref="D55:D59"/>
    <mergeCell ref="E55:E59"/>
    <mergeCell ref="F55:F57"/>
    <mergeCell ref="G55:G57"/>
    <mergeCell ref="H55:H57"/>
    <mergeCell ref="I55:I57"/>
    <mergeCell ref="J55:J57"/>
    <mergeCell ref="K55:K59"/>
    <mergeCell ref="L55:L59"/>
    <mergeCell ref="A50:E54"/>
    <mergeCell ref="F50:F52"/>
    <mergeCell ref="G50:G52"/>
    <mergeCell ref="H50:H52"/>
    <mergeCell ref="I50:I52"/>
    <mergeCell ref="K60:K64"/>
    <mergeCell ref="L60:L64"/>
    <mergeCell ref="A65:A69"/>
    <mergeCell ref="B65:B69"/>
    <mergeCell ref="C65:C69"/>
    <mergeCell ref="D65:D69"/>
    <mergeCell ref="E65:E69"/>
    <mergeCell ref="F65:F67"/>
    <mergeCell ref="G65:G67"/>
    <mergeCell ref="H65:H67"/>
    <mergeCell ref="I65:I67"/>
    <mergeCell ref="J65:J67"/>
    <mergeCell ref="K65:K69"/>
    <mergeCell ref="L65:L69"/>
    <mergeCell ref="F60:F62"/>
    <mergeCell ref="G60:G62"/>
    <mergeCell ref="H60:H62"/>
    <mergeCell ref="I60:I62"/>
    <mergeCell ref="J60:J62"/>
    <mergeCell ref="A60:A64"/>
    <mergeCell ref="B60:B64"/>
    <mergeCell ref="C60:C64"/>
    <mergeCell ref="D60:D64"/>
    <mergeCell ref="E60:E64"/>
    <mergeCell ref="K70:K74"/>
    <mergeCell ref="L70:L74"/>
    <mergeCell ref="A75:A79"/>
    <mergeCell ref="B75:B79"/>
    <mergeCell ref="C75:C79"/>
    <mergeCell ref="D75:D79"/>
    <mergeCell ref="E75:E79"/>
    <mergeCell ref="F75:F77"/>
    <mergeCell ref="G75:G77"/>
    <mergeCell ref="H75:H77"/>
    <mergeCell ref="I75:I77"/>
    <mergeCell ref="J75:J77"/>
    <mergeCell ref="K75:K79"/>
    <mergeCell ref="L75:L79"/>
    <mergeCell ref="F70:F72"/>
    <mergeCell ref="G70:G72"/>
    <mergeCell ref="H70:H72"/>
    <mergeCell ref="I70:I72"/>
    <mergeCell ref="J70:J72"/>
    <mergeCell ref="A70:A74"/>
    <mergeCell ref="B70:B74"/>
    <mergeCell ref="C70:C74"/>
    <mergeCell ref="D70:D74"/>
    <mergeCell ref="E70:E74"/>
    <mergeCell ref="K80:K84"/>
    <mergeCell ref="L80:L84"/>
    <mergeCell ref="A85:A89"/>
    <mergeCell ref="B85:B89"/>
    <mergeCell ref="C85:C89"/>
    <mergeCell ref="D85:D89"/>
    <mergeCell ref="E85:E89"/>
    <mergeCell ref="F85:F87"/>
    <mergeCell ref="G85:G87"/>
    <mergeCell ref="H85:H87"/>
    <mergeCell ref="I85:I87"/>
    <mergeCell ref="J85:J87"/>
    <mergeCell ref="K85:K89"/>
    <mergeCell ref="L85:L89"/>
    <mergeCell ref="F80:F82"/>
    <mergeCell ref="G80:G82"/>
    <mergeCell ref="H80:H82"/>
    <mergeCell ref="I80:I82"/>
    <mergeCell ref="J80:J82"/>
    <mergeCell ref="A80:A84"/>
    <mergeCell ref="B80:B84"/>
    <mergeCell ref="C80:C84"/>
    <mergeCell ref="D80:D84"/>
    <mergeCell ref="E80:E84"/>
    <mergeCell ref="K90:K94"/>
    <mergeCell ref="L90:L94"/>
    <mergeCell ref="A95:A99"/>
    <mergeCell ref="B95:B99"/>
    <mergeCell ref="C95:C99"/>
    <mergeCell ref="D95:D99"/>
    <mergeCell ref="E95:E99"/>
    <mergeCell ref="F95:F97"/>
    <mergeCell ref="G95:G97"/>
    <mergeCell ref="H95:H97"/>
    <mergeCell ref="I95:I97"/>
    <mergeCell ref="J95:J97"/>
    <mergeCell ref="K95:K99"/>
    <mergeCell ref="L95:L99"/>
    <mergeCell ref="F90:F92"/>
    <mergeCell ref="G90:G92"/>
    <mergeCell ref="H90:H92"/>
    <mergeCell ref="I90:I92"/>
    <mergeCell ref="J90:J92"/>
    <mergeCell ref="A90:A94"/>
    <mergeCell ref="B90:B94"/>
    <mergeCell ref="C90:C94"/>
    <mergeCell ref="D90:D94"/>
    <mergeCell ref="E90:E94"/>
    <mergeCell ref="K100:K104"/>
    <mergeCell ref="L100:L104"/>
    <mergeCell ref="A105:A109"/>
    <mergeCell ref="B105:B109"/>
    <mergeCell ref="C105:C109"/>
    <mergeCell ref="D105:D109"/>
    <mergeCell ref="E105:E109"/>
    <mergeCell ref="F105:F107"/>
    <mergeCell ref="G105:G107"/>
    <mergeCell ref="H105:H107"/>
    <mergeCell ref="I105:I107"/>
    <mergeCell ref="J105:J107"/>
    <mergeCell ref="K105:K109"/>
    <mergeCell ref="L105:L109"/>
    <mergeCell ref="F100:F102"/>
    <mergeCell ref="G100:G102"/>
    <mergeCell ref="H100:H102"/>
    <mergeCell ref="I100:I102"/>
    <mergeCell ref="J100:J102"/>
    <mergeCell ref="A100:A104"/>
    <mergeCell ref="B100:B104"/>
    <mergeCell ref="C100:C104"/>
    <mergeCell ref="D100:D104"/>
    <mergeCell ref="E100:E104"/>
    <mergeCell ref="K110:K114"/>
    <mergeCell ref="L110:L114"/>
    <mergeCell ref="A115:A119"/>
    <mergeCell ref="B115:B119"/>
    <mergeCell ref="C115:C119"/>
    <mergeCell ref="D115:D119"/>
    <mergeCell ref="E115:E119"/>
    <mergeCell ref="F115:F117"/>
    <mergeCell ref="G115:G117"/>
    <mergeCell ref="H115:H117"/>
    <mergeCell ref="I115:I117"/>
    <mergeCell ref="J115:J117"/>
    <mergeCell ref="K115:K119"/>
    <mergeCell ref="L115:L119"/>
    <mergeCell ref="F110:F112"/>
    <mergeCell ref="G110:G112"/>
    <mergeCell ref="H110:H112"/>
    <mergeCell ref="I110:I112"/>
    <mergeCell ref="J110:J112"/>
    <mergeCell ref="A110:A114"/>
    <mergeCell ref="B110:B114"/>
    <mergeCell ref="C110:C114"/>
    <mergeCell ref="D110:D114"/>
    <mergeCell ref="E110:E114"/>
    <mergeCell ref="K120:K124"/>
    <mergeCell ref="L120:L124"/>
    <mergeCell ref="A125:E129"/>
    <mergeCell ref="F125:F127"/>
    <mergeCell ref="G125:G127"/>
    <mergeCell ref="H125:H127"/>
    <mergeCell ref="I125:I127"/>
    <mergeCell ref="J125:J127"/>
    <mergeCell ref="K125:K129"/>
    <mergeCell ref="L125:L129"/>
    <mergeCell ref="F120:F122"/>
    <mergeCell ref="G120:G122"/>
    <mergeCell ref="H120:H122"/>
    <mergeCell ref="I120:I122"/>
    <mergeCell ref="J120:J122"/>
    <mergeCell ref="A120:A124"/>
    <mergeCell ref="B120:B124"/>
    <mergeCell ref="C120:C124"/>
    <mergeCell ref="D120:D124"/>
    <mergeCell ref="E120:E124"/>
    <mergeCell ref="K130:K134"/>
    <mergeCell ref="L130:L134"/>
    <mergeCell ref="A135:A139"/>
    <mergeCell ref="B135:B139"/>
    <mergeCell ref="C135:C139"/>
    <mergeCell ref="D135:D139"/>
    <mergeCell ref="E135:E139"/>
    <mergeCell ref="F135:F137"/>
    <mergeCell ref="G135:G137"/>
    <mergeCell ref="H135:H137"/>
    <mergeCell ref="I135:I137"/>
    <mergeCell ref="J135:J137"/>
    <mergeCell ref="K135:K139"/>
    <mergeCell ref="L135:L139"/>
    <mergeCell ref="F130:F132"/>
    <mergeCell ref="G130:G132"/>
    <mergeCell ref="H130:H132"/>
    <mergeCell ref="I130:I132"/>
    <mergeCell ref="J130:J132"/>
    <mergeCell ref="A130:A134"/>
    <mergeCell ref="B130:B134"/>
    <mergeCell ref="C130:C134"/>
    <mergeCell ref="D130:D134"/>
    <mergeCell ref="E130:E134"/>
    <mergeCell ref="J140:J142"/>
    <mergeCell ref="K140:K144"/>
    <mergeCell ref="L140:L144"/>
    <mergeCell ref="A145:A149"/>
    <mergeCell ref="B145:B149"/>
    <mergeCell ref="C145:C149"/>
    <mergeCell ref="D145:D149"/>
    <mergeCell ref="E145:E149"/>
    <mergeCell ref="F145:F147"/>
    <mergeCell ref="G145:G147"/>
    <mergeCell ref="H145:H147"/>
    <mergeCell ref="I145:I147"/>
    <mergeCell ref="J145:J147"/>
    <mergeCell ref="K145:K149"/>
    <mergeCell ref="L145:L149"/>
    <mergeCell ref="A140:E144"/>
    <mergeCell ref="F140:F142"/>
    <mergeCell ref="G140:G142"/>
    <mergeCell ref="H140:H142"/>
    <mergeCell ref="I140:I142"/>
    <mergeCell ref="K150:K154"/>
    <mergeCell ref="L150:L154"/>
    <mergeCell ref="A155:A159"/>
    <mergeCell ref="B155:B159"/>
    <mergeCell ref="C155:C159"/>
    <mergeCell ref="D155:D159"/>
    <mergeCell ref="E155:E159"/>
    <mergeCell ref="F155:F157"/>
    <mergeCell ref="G155:G157"/>
    <mergeCell ref="H155:H157"/>
    <mergeCell ref="I155:I157"/>
    <mergeCell ref="J155:J157"/>
    <mergeCell ref="K155:K159"/>
    <mergeCell ref="L155:L159"/>
    <mergeCell ref="F150:F152"/>
    <mergeCell ref="G150:G152"/>
    <mergeCell ref="H150:H152"/>
    <mergeCell ref="I150:I152"/>
    <mergeCell ref="J150:J152"/>
    <mergeCell ref="A150:A154"/>
    <mergeCell ref="B150:B154"/>
    <mergeCell ref="C150:C154"/>
    <mergeCell ref="D150:D154"/>
    <mergeCell ref="E150:E154"/>
    <mergeCell ref="J160:J162"/>
    <mergeCell ref="K160:K164"/>
    <mergeCell ref="L160:L164"/>
    <mergeCell ref="A165:A169"/>
    <mergeCell ref="B165:B169"/>
    <mergeCell ref="C165:C169"/>
    <mergeCell ref="D165:D169"/>
    <mergeCell ref="E165:E169"/>
    <mergeCell ref="F165:F167"/>
    <mergeCell ref="G165:G167"/>
    <mergeCell ref="H165:H167"/>
    <mergeCell ref="I165:I167"/>
    <mergeCell ref="J165:J167"/>
    <mergeCell ref="K165:K169"/>
    <mergeCell ref="L165:L169"/>
    <mergeCell ref="A160:E164"/>
    <mergeCell ref="F160:F162"/>
    <mergeCell ref="G160:G162"/>
    <mergeCell ref="H160:H162"/>
    <mergeCell ref="I160:I162"/>
    <mergeCell ref="J170:J172"/>
    <mergeCell ref="K170:K174"/>
    <mergeCell ref="L170:L174"/>
    <mergeCell ref="A175:A179"/>
    <mergeCell ref="B175:B179"/>
    <mergeCell ref="C175:C179"/>
    <mergeCell ref="D175:D179"/>
    <mergeCell ref="E175:E179"/>
    <mergeCell ref="F175:F177"/>
    <mergeCell ref="G175:G177"/>
    <mergeCell ref="H175:H177"/>
    <mergeCell ref="I175:I177"/>
    <mergeCell ref="J175:J177"/>
    <mergeCell ref="K175:K179"/>
    <mergeCell ref="L175:L179"/>
    <mergeCell ref="A170:E174"/>
    <mergeCell ref="F170:F172"/>
    <mergeCell ref="G170:G172"/>
    <mergeCell ref="H170:H172"/>
    <mergeCell ref="I170:I172"/>
    <mergeCell ref="J180:J182"/>
    <mergeCell ref="K180:K184"/>
    <mergeCell ref="L180:L184"/>
    <mergeCell ref="A185:A189"/>
    <mergeCell ref="B185:B189"/>
    <mergeCell ref="C185:C189"/>
    <mergeCell ref="D185:D189"/>
    <mergeCell ref="E185:E189"/>
    <mergeCell ref="F185:F187"/>
    <mergeCell ref="G185:G187"/>
    <mergeCell ref="H185:H187"/>
    <mergeCell ref="I185:I187"/>
    <mergeCell ref="J185:J187"/>
    <mergeCell ref="K185:K189"/>
    <mergeCell ref="L185:L189"/>
    <mergeCell ref="A180:E184"/>
    <mergeCell ref="F180:F182"/>
    <mergeCell ref="G180:G182"/>
    <mergeCell ref="H180:H182"/>
    <mergeCell ref="I180:I182"/>
    <mergeCell ref="K190:K194"/>
    <mergeCell ref="L190:L194"/>
    <mergeCell ref="A195:E199"/>
    <mergeCell ref="F195:F197"/>
    <mergeCell ref="G195:G197"/>
    <mergeCell ref="H195:H197"/>
    <mergeCell ref="I195:I197"/>
    <mergeCell ref="J195:J197"/>
    <mergeCell ref="K195:K199"/>
    <mergeCell ref="L195:L199"/>
    <mergeCell ref="F190:F192"/>
    <mergeCell ref="G190:G192"/>
    <mergeCell ref="H190:H192"/>
    <mergeCell ref="I190:I192"/>
    <mergeCell ref="J190:J192"/>
    <mergeCell ref="A190:A194"/>
    <mergeCell ref="B190:B194"/>
    <mergeCell ref="C190:C194"/>
    <mergeCell ref="D190:D194"/>
    <mergeCell ref="E190:E194"/>
    <mergeCell ref="K200:K204"/>
    <mergeCell ref="L200:L204"/>
    <mergeCell ref="A205:A209"/>
    <mergeCell ref="B205:B209"/>
    <mergeCell ref="C205:C209"/>
    <mergeCell ref="D205:D209"/>
    <mergeCell ref="E205:E209"/>
    <mergeCell ref="F205:F207"/>
    <mergeCell ref="G205:G207"/>
    <mergeCell ref="H205:H207"/>
    <mergeCell ref="I205:I207"/>
    <mergeCell ref="J205:J207"/>
    <mergeCell ref="K205:K209"/>
    <mergeCell ref="L205:L209"/>
    <mergeCell ref="F200:F202"/>
    <mergeCell ref="G200:G202"/>
    <mergeCell ref="H200:H202"/>
    <mergeCell ref="I200:I202"/>
    <mergeCell ref="J200:J202"/>
    <mergeCell ref="A200:A204"/>
    <mergeCell ref="B200:B204"/>
    <mergeCell ref="C200:C204"/>
    <mergeCell ref="D200:D204"/>
    <mergeCell ref="E200:E204"/>
    <mergeCell ref="J210:J212"/>
    <mergeCell ref="K210:K214"/>
    <mergeCell ref="L210:L214"/>
    <mergeCell ref="A215:A219"/>
    <mergeCell ref="B215:B219"/>
    <mergeCell ref="C215:C219"/>
    <mergeCell ref="D215:D219"/>
    <mergeCell ref="E215:E219"/>
    <mergeCell ref="F215:F217"/>
    <mergeCell ref="G215:G217"/>
    <mergeCell ref="H215:H217"/>
    <mergeCell ref="I215:I217"/>
    <mergeCell ref="J215:J217"/>
    <mergeCell ref="K215:K219"/>
    <mergeCell ref="L215:L219"/>
    <mergeCell ref="A210:E214"/>
    <mergeCell ref="F210:F212"/>
    <mergeCell ref="G210:G212"/>
    <mergeCell ref="H210:H212"/>
    <mergeCell ref="I210:I212"/>
    <mergeCell ref="J220:J222"/>
    <mergeCell ref="K220:K224"/>
    <mergeCell ref="L220:L224"/>
    <mergeCell ref="A225:A229"/>
    <mergeCell ref="B225:B229"/>
    <mergeCell ref="C225:C229"/>
    <mergeCell ref="D225:D229"/>
    <mergeCell ref="E225:E229"/>
    <mergeCell ref="F225:F227"/>
    <mergeCell ref="G225:G227"/>
    <mergeCell ref="H225:H227"/>
    <mergeCell ref="I225:I227"/>
    <mergeCell ref="J225:J227"/>
    <mergeCell ref="K225:K229"/>
    <mergeCell ref="L225:L229"/>
    <mergeCell ref="A220:E224"/>
    <mergeCell ref="F220:F222"/>
    <mergeCell ref="G220:G222"/>
    <mergeCell ref="H220:H222"/>
    <mergeCell ref="I220:I222"/>
    <mergeCell ref="K230:K234"/>
    <mergeCell ref="L230:L234"/>
    <mergeCell ref="A235:A239"/>
    <mergeCell ref="B235:B239"/>
    <mergeCell ref="C235:C239"/>
    <mergeCell ref="D235:D239"/>
    <mergeCell ref="E235:E239"/>
    <mergeCell ref="F235:F237"/>
    <mergeCell ref="G235:G237"/>
    <mergeCell ref="H235:H237"/>
    <mergeCell ref="I235:I237"/>
    <mergeCell ref="J235:J237"/>
    <mergeCell ref="K235:K239"/>
    <mergeCell ref="L235:L239"/>
    <mergeCell ref="F230:F232"/>
    <mergeCell ref="G230:G232"/>
    <mergeCell ref="H230:H232"/>
    <mergeCell ref="I230:I232"/>
    <mergeCell ref="J230:J232"/>
    <mergeCell ref="A230:A234"/>
    <mergeCell ref="B230:B234"/>
    <mergeCell ref="C230:C234"/>
    <mergeCell ref="D230:D234"/>
    <mergeCell ref="E230:E234"/>
    <mergeCell ref="J240:J242"/>
    <mergeCell ref="K240:K244"/>
    <mergeCell ref="L240:L244"/>
    <mergeCell ref="A245:A249"/>
    <mergeCell ref="B245:B249"/>
    <mergeCell ref="C245:C249"/>
    <mergeCell ref="D245:D249"/>
    <mergeCell ref="E245:E249"/>
    <mergeCell ref="F245:F247"/>
    <mergeCell ref="G245:G247"/>
    <mergeCell ref="H245:H247"/>
    <mergeCell ref="I245:I247"/>
    <mergeCell ref="J245:J247"/>
    <mergeCell ref="K245:K249"/>
    <mergeCell ref="L245:L249"/>
    <mergeCell ref="A240:E244"/>
    <mergeCell ref="F240:F242"/>
    <mergeCell ref="G240:G242"/>
    <mergeCell ref="H240:H242"/>
    <mergeCell ref="I240:I242"/>
    <mergeCell ref="K250:K254"/>
    <mergeCell ref="L250:L254"/>
    <mergeCell ref="A255:A259"/>
    <mergeCell ref="B255:B259"/>
    <mergeCell ref="C255:C259"/>
    <mergeCell ref="D255:D259"/>
    <mergeCell ref="E255:E259"/>
    <mergeCell ref="F255:F257"/>
    <mergeCell ref="G255:G257"/>
    <mergeCell ref="H255:H257"/>
    <mergeCell ref="I255:I257"/>
    <mergeCell ref="J255:J257"/>
    <mergeCell ref="K255:K259"/>
    <mergeCell ref="L255:L259"/>
    <mergeCell ref="F250:F252"/>
    <mergeCell ref="G250:G252"/>
    <mergeCell ref="H250:H252"/>
    <mergeCell ref="I250:I252"/>
    <mergeCell ref="J250:J252"/>
    <mergeCell ref="A250:A254"/>
    <mergeCell ref="B250:B254"/>
    <mergeCell ref="C250:C254"/>
    <mergeCell ref="D250:D254"/>
    <mergeCell ref="E250:E254"/>
    <mergeCell ref="L260:L264"/>
    <mergeCell ref="A265:A269"/>
    <mergeCell ref="B265:B269"/>
    <mergeCell ref="C265:C269"/>
    <mergeCell ref="D265:D269"/>
    <mergeCell ref="E265:E269"/>
    <mergeCell ref="F260:F262"/>
    <mergeCell ref="G260:G262"/>
    <mergeCell ref="H260:H262"/>
    <mergeCell ref="I260:I262"/>
    <mergeCell ref="J260:J262"/>
    <mergeCell ref="A260:A264"/>
    <mergeCell ref="B260:B264"/>
    <mergeCell ref="C260:C264"/>
    <mergeCell ref="D260:D264"/>
    <mergeCell ref="E260:E264"/>
    <mergeCell ref="F265:F267"/>
    <mergeCell ref="G265:G267"/>
    <mergeCell ref="H265:H267"/>
    <mergeCell ref="I265:I267"/>
    <mergeCell ref="J265:J267"/>
    <mergeCell ref="L265:L269"/>
    <mergeCell ref="B280:B284"/>
    <mergeCell ref="C280:C284"/>
    <mergeCell ref="D280:D284"/>
    <mergeCell ref="E280:E284"/>
    <mergeCell ref="B275:B279"/>
    <mergeCell ref="C275:C279"/>
    <mergeCell ref="D275:D279"/>
    <mergeCell ref="E275:E279"/>
    <mergeCell ref="K260:K264"/>
    <mergeCell ref="K265:K269"/>
    <mergeCell ref="A270:E274"/>
    <mergeCell ref="A275:A279"/>
    <mergeCell ref="F270:F272"/>
    <mergeCell ref="G270:G272"/>
    <mergeCell ref="H270:H272"/>
    <mergeCell ref="I270:I272"/>
    <mergeCell ref="J270:J272"/>
    <mergeCell ref="K270:K274"/>
    <mergeCell ref="A300:E304"/>
    <mergeCell ref="A295:A299"/>
    <mergeCell ref="B295:B299"/>
    <mergeCell ref="C295:C299"/>
    <mergeCell ref="D295:D299"/>
    <mergeCell ref="E295:E299"/>
    <mergeCell ref="A290:A294"/>
    <mergeCell ref="B290:B294"/>
    <mergeCell ref="C290:C294"/>
    <mergeCell ref="D290:D294"/>
    <mergeCell ref="E290:E294"/>
    <mergeCell ref="A310:A314"/>
    <mergeCell ref="B310:B314"/>
    <mergeCell ref="C310:C314"/>
    <mergeCell ref="D310:D314"/>
    <mergeCell ref="E310:E314"/>
    <mergeCell ref="A305:A309"/>
    <mergeCell ref="B305:B309"/>
    <mergeCell ref="C305:C309"/>
    <mergeCell ref="D305:D309"/>
    <mergeCell ref="E305:E309"/>
    <mergeCell ref="A325:E329"/>
    <mergeCell ref="A320:A324"/>
    <mergeCell ref="B320:B324"/>
    <mergeCell ref="C320:C324"/>
    <mergeCell ref="D320:D324"/>
    <mergeCell ref="E320:E324"/>
    <mergeCell ref="A315:A319"/>
    <mergeCell ref="B315:B319"/>
    <mergeCell ref="C315:C319"/>
    <mergeCell ref="D315:D319"/>
    <mergeCell ref="E315:E319"/>
    <mergeCell ref="A345:E349"/>
    <mergeCell ref="A340:A344"/>
    <mergeCell ref="B340:B344"/>
    <mergeCell ref="C340:C344"/>
    <mergeCell ref="D340:D344"/>
    <mergeCell ref="E340:E344"/>
    <mergeCell ref="A335:E339"/>
    <mergeCell ref="A330:A334"/>
    <mergeCell ref="B330:B334"/>
    <mergeCell ref="C330:C334"/>
    <mergeCell ref="D330:D334"/>
    <mergeCell ref="E330:E334"/>
    <mergeCell ref="A360:A364"/>
    <mergeCell ref="B360:B364"/>
    <mergeCell ref="C360:C364"/>
    <mergeCell ref="D360:D364"/>
    <mergeCell ref="E360:E364"/>
    <mergeCell ref="A355:E359"/>
    <mergeCell ref="A350:A354"/>
    <mergeCell ref="B350:B354"/>
    <mergeCell ref="C350:C354"/>
    <mergeCell ref="D350:D354"/>
    <mergeCell ref="E350:E354"/>
    <mergeCell ref="A375:A379"/>
    <mergeCell ref="B375:B379"/>
    <mergeCell ref="C375:C379"/>
    <mergeCell ref="D375:D379"/>
    <mergeCell ref="E375:E379"/>
    <mergeCell ref="A370:E374"/>
    <mergeCell ref="A365:A369"/>
    <mergeCell ref="B365:B369"/>
    <mergeCell ref="C365:C369"/>
    <mergeCell ref="D365:D369"/>
    <mergeCell ref="E365:E369"/>
    <mergeCell ref="L295:L299"/>
    <mergeCell ref="L300:L304"/>
    <mergeCell ref="K300:K304"/>
    <mergeCell ref="K305:K309"/>
    <mergeCell ref="L305:L309"/>
    <mergeCell ref="K310:K314"/>
    <mergeCell ref="L310:L314"/>
    <mergeCell ref="A400:A404"/>
    <mergeCell ref="B400:B404"/>
    <mergeCell ref="C400:C404"/>
    <mergeCell ref="D400:D404"/>
    <mergeCell ref="E400:E404"/>
    <mergeCell ref="A395:E399"/>
    <mergeCell ref="A390:A394"/>
    <mergeCell ref="B390:B394"/>
    <mergeCell ref="C390:C394"/>
    <mergeCell ref="D390:D394"/>
    <mergeCell ref="E390:E394"/>
    <mergeCell ref="A385:E389"/>
    <mergeCell ref="A380:A384"/>
    <mergeCell ref="B380:B384"/>
    <mergeCell ref="C380:C384"/>
    <mergeCell ref="D380:D384"/>
    <mergeCell ref="E380:E384"/>
    <mergeCell ref="F310:F312"/>
    <mergeCell ref="G310:G312"/>
    <mergeCell ref="H310:H312"/>
    <mergeCell ref="I310:I312"/>
    <mergeCell ref="J310:J312"/>
    <mergeCell ref="F295:F297"/>
    <mergeCell ref="G295:G297"/>
    <mergeCell ref="H295:H297"/>
    <mergeCell ref="I295:I297"/>
    <mergeCell ref="J295:J297"/>
    <mergeCell ref="F315:F317"/>
    <mergeCell ref="G315:G317"/>
    <mergeCell ref="H315:H317"/>
    <mergeCell ref="I315:I317"/>
    <mergeCell ref="J315:J317"/>
    <mergeCell ref="F320:F322"/>
    <mergeCell ref="G320:G322"/>
    <mergeCell ref="H320:H322"/>
    <mergeCell ref="I320:I322"/>
    <mergeCell ref="J320:J322"/>
    <mergeCell ref="F325:F327"/>
    <mergeCell ref="G325:G327"/>
    <mergeCell ref="H325:H327"/>
    <mergeCell ref="I325:I327"/>
    <mergeCell ref="J325:J327"/>
    <mergeCell ref="F330:F332"/>
    <mergeCell ref="G330:G332"/>
    <mergeCell ref="H330:H332"/>
    <mergeCell ref="I330:I332"/>
    <mergeCell ref="J330:J332"/>
    <mergeCell ref="F335:F337"/>
    <mergeCell ref="G335:G337"/>
    <mergeCell ref="H335:H337"/>
    <mergeCell ref="I335:I337"/>
    <mergeCell ref="J335:J337"/>
    <mergeCell ref="F340:F342"/>
    <mergeCell ref="G340:G342"/>
    <mergeCell ref="H340:H342"/>
    <mergeCell ref="I340:I342"/>
    <mergeCell ref="J340:J342"/>
    <mergeCell ref="F345:F347"/>
    <mergeCell ref="G345:G347"/>
    <mergeCell ref="H345:H347"/>
    <mergeCell ref="I345:I347"/>
    <mergeCell ref="J345:J347"/>
    <mergeCell ref="F350:F352"/>
    <mergeCell ref="G350:G352"/>
    <mergeCell ref="H350:H352"/>
    <mergeCell ref="I350:I352"/>
    <mergeCell ref="J350:J352"/>
    <mergeCell ref="F355:F357"/>
    <mergeCell ref="G355:G357"/>
    <mergeCell ref="H355:H357"/>
    <mergeCell ref="I355:I357"/>
    <mergeCell ref="J355:J357"/>
    <mergeCell ref="F360:F362"/>
    <mergeCell ref="G360:G362"/>
    <mergeCell ref="H360:H362"/>
    <mergeCell ref="I360:I362"/>
    <mergeCell ref="J360:J362"/>
    <mergeCell ref="H375:H377"/>
    <mergeCell ref="I375:I377"/>
    <mergeCell ref="J375:J377"/>
    <mergeCell ref="F380:F382"/>
    <mergeCell ref="G380:G382"/>
    <mergeCell ref="H380:H382"/>
    <mergeCell ref="I380:I382"/>
    <mergeCell ref="J380:J382"/>
    <mergeCell ref="F365:F367"/>
    <mergeCell ref="G365:G367"/>
    <mergeCell ref="H365:H367"/>
    <mergeCell ref="I365:I367"/>
    <mergeCell ref="J365:J367"/>
    <mergeCell ref="F370:F372"/>
    <mergeCell ref="G370:G372"/>
    <mergeCell ref="H370:H372"/>
    <mergeCell ref="I370:I372"/>
    <mergeCell ref="J370:J372"/>
    <mergeCell ref="F375:F377"/>
    <mergeCell ref="G375:G377"/>
    <mergeCell ref="F395:F397"/>
    <mergeCell ref="G395:G397"/>
    <mergeCell ref="H395:H397"/>
    <mergeCell ref="I395:I397"/>
    <mergeCell ref="J395:J397"/>
    <mergeCell ref="F400:F402"/>
    <mergeCell ref="G400:G402"/>
    <mergeCell ref="H400:H402"/>
    <mergeCell ref="I400:I402"/>
    <mergeCell ref="J400:J402"/>
    <mergeCell ref="F385:F387"/>
    <mergeCell ref="G385:G387"/>
    <mergeCell ref="H385:H387"/>
    <mergeCell ref="I385:I387"/>
    <mergeCell ref="J385:J387"/>
    <mergeCell ref="F390:F392"/>
    <mergeCell ref="G390:G392"/>
    <mergeCell ref="H390:H392"/>
    <mergeCell ref="I390:I392"/>
    <mergeCell ref="J390:J392"/>
    <mergeCell ref="K285:K289"/>
    <mergeCell ref="L285:L289"/>
    <mergeCell ref="F290:F292"/>
    <mergeCell ref="G290:G292"/>
    <mergeCell ref="H290:H292"/>
    <mergeCell ref="I290:I292"/>
    <mergeCell ref="J290:J292"/>
    <mergeCell ref="F285:F287"/>
    <mergeCell ref="G285:G287"/>
    <mergeCell ref="H285:H287"/>
    <mergeCell ref="I285:I287"/>
    <mergeCell ref="J285:J287"/>
    <mergeCell ref="A285:A289"/>
    <mergeCell ref="B285:B289"/>
    <mergeCell ref="C285:C289"/>
    <mergeCell ref="D285:D289"/>
    <mergeCell ref="E285:E289"/>
    <mergeCell ref="A280:A284"/>
    <mergeCell ref="K315:K319"/>
    <mergeCell ref="L315:L319"/>
    <mergeCell ref="K320:K324"/>
    <mergeCell ref="L320:L324"/>
    <mergeCell ref="K295:K299"/>
    <mergeCell ref="F300:F302"/>
    <mergeCell ref="G300:G302"/>
    <mergeCell ref="H300:H302"/>
    <mergeCell ref="I300:I302"/>
    <mergeCell ref="J300:J302"/>
    <mergeCell ref="F305:F307"/>
    <mergeCell ref="G305:G307"/>
    <mergeCell ref="H305:H307"/>
    <mergeCell ref="I305:I307"/>
    <mergeCell ref="J305:J307"/>
    <mergeCell ref="K290:K294"/>
    <mergeCell ref="L290:L294"/>
    <mergeCell ref="K280:K284"/>
    <mergeCell ref="K325:K329"/>
    <mergeCell ref="L325:L329"/>
    <mergeCell ref="K330:K334"/>
    <mergeCell ref="L330:L334"/>
    <mergeCell ref="K335:K339"/>
    <mergeCell ref="L335:L339"/>
    <mergeCell ref="K340:K344"/>
    <mergeCell ref="L340:L344"/>
    <mergeCell ref="K345:K349"/>
    <mergeCell ref="L345:L349"/>
    <mergeCell ref="K350:K354"/>
    <mergeCell ref="L350:L354"/>
    <mergeCell ref="K355:K359"/>
    <mergeCell ref="L355:L359"/>
    <mergeCell ref="K360:K364"/>
    <mergeCell ref="L360:L364"/>
    <mergeCell ref="K390:K394"/>
    <mergeCell ref="L390:L394"/>
    <mergeCell ref="K395:K399"/>
    <mergeCell ref="L395:L399"/>
    <mergeCell ref="K400:K404"/>
    <mergeCell ref="L400:L404"/>
    <mergeCell ref="K365:K369"/>
    <mergeCell ref="L365:L369"/>
    <mergeCell ref="K370:K374"/>
    <mergeCell ref="L370:L374"/>
    <mergeCell ref="K375:K379"/>
    <mergeCell ref="L375:L379"/>
    <mergeCell ref="K380:K384"/>
    <mergeCell ref="L380:L384"/>
    <mergeCell ref="K385:K389"/>
    <mergeCell ref="L385:L389"/>
    <mergeCell ref="L270:L274"/>
    <mergeCell ref="F275:F277"/>
    <mergeCell ref="G275:G277"/>
    <mergeCell ref="H275:H277"/>
    <mergeCell ref="I275:I277"/>
    <mergeCell ref="J275:J277"/>
    <mergeCell ref="K275:K279"/>
    <mergeCell ref="L275:L279"/>
    <mergeCell ref="F280:F282"/>
    <mergeCell ref="G280:G282"/>
    <mergeCell ref="H280:H282"/>
    <mergeCell ref="I280:I282"/>
    <mergeCell ref="J280:J282"/>
    <mergeCell ref="L280:L284"/>
  </mergeCells>
  <printOptions horizontalCentered="1"/>
  <pageMargins left="0.43307086614173229" right="0.43307086614173229" top="0.78740157480314965" bottom="0.74803149606299213" header="0.51181102362204722" footer="0.51181102362204722"/>
  <pageSetup paperSize="9" scale="68" firstPageNumber="39" fitToHeight="0" orientation="landscape" useFirstPageNumber="1" r:id="rId1"/>
  <headerFooter>
    <oddHeader>&amp;C&amp;P</oddHeader>
  </headerFooter>
  <rowBreaks count="11" manualBreakCount="11">
    <brk id="29" max="11" man="1"/>
    <brk id="64" max="11" man="1"/>
    <brk id="99" max="11" man="1"/>
    <brk id="134" max="11" man="1"/>
    <brk id="169" max="11" man="1"/>
    <brk id="204" max="11" man="1"/>
    <brk id="239" max="11" man="1"/>
    <brk id="274" max="11" man="1"/>
    <brk id="309" max="11" man="1"/>
    <brk id="344" max="11" man="1"/>
    <brk id="3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Приложение 1</vt:lpstr>
      <vt:lpstr>'Приложение 1'!print_report_468</vt:lpstr>
      <vt:lpstr>'Приложение 1'!Print_Titles_0</vt:lpstr>
      <vt:lpstr>'Приложение 1'!Print_Titles_0_0</vt:lpstr>
      <vt:lpstr>'Приложение 1'!Print_Titles_0_0_0</vt:lpstr>
      <vt:lpstr>'Приложение 1'!Print_Titles_0_0_0_0</vt:lpstr>
      <vt:lpstr>'Приложение 1'!report</vt:lpstr>
      <vt:lpstr>'Приложение 1'!report1</vt:lpstr>
      <vt:lpstr>'Приложение 1'!report10605</vt:lpstr>
      <vt:lpstr>'Приложение 1'!report2</vt:lpstr>
      <vt:lpstr>'Приложение 1'!tamplate</vt:lpstr>
      <vt:lpstr>'Приложение 1'!tamplate1</vt:lpstr>
      <vt:lpstr>'Приложение 1'!tamplete</vt:lpstr>
      <vt:lpstr>'Приложение 1'!Заголовки_для_печати</vt:lpstr>
      <vt:lpstr>'Приложение 1'!имен</vt:lpstr>
      <vt:lpstr>'Приложение 1'!имя</vt:lpstr>
      <vt:lpstr>'Приложение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</dc:creator>
  <cp:lastModifiedBy>Курзова Мария Геннадиевна</cp:lastModifiedBy>
  <cp:lastPrinted>2020-06-18T10:02:07Z</cp:lastPrinted>
  <dcterms:created xsi:type="dcterms:W3CDTF">2006-09-16T00:00:00Z</dcterms:created>
  <dcterms:modified xsi:type="dcterms:W3CDTF">2020-06-25T14:03:16Z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