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25440" windowHeight="11445" activeTab="0"/>
  </bookViews>
  <sheets>
    <sheet name="Приложение 2" sheetId="1" r:id="rId1"/>
  </sheets>
  <definedNames>
    <definedName name="Print_Titles_0" localSheetId="0">'Приложение 2'!$7:$12</definedName>
    <definedName name="Print_Titles_0_0" localSheetId="0">'Приложение 2'!$7:$12</definedName>
    <definedName name="_xlnm.Print_Titles" localSheetId="0">'Приложение 2'!$11:$11</definedName>
    <definedName name="_xlnm.Print_Area" localSheetId="0">'Приложение 2'!$A$1:$S$392</definedName>
  </definedNames>
  <calcPr fullCalcOnLoad="1"/>
</workbook>
</file>

<file path=xl/sharedStrings.xml><?xml version="1.0" encoding="utf-8"?>
<sst xmlns="http://schemas.openxmlformats.org/spreadsheetml/2006/main" count="674" uniqueCount="137">
  <si>
    <t xml:space="preserve">Муниципальное образование </t>
  </si>
  <si>
    <t>Наименование объекта</t>
  </si>
  <si>
    <t>Источники финансирования</t>
  </si>
  <si>
    <t>Объем средств на реализацию программных мероприятий</t>
  </si>
  <si>
    <t>2020 год</t>
  </si>
  <si>
    <t>2021 год</t>
  </si>
  <si>
    <t>2022 год</t>
  </si>
  <si>
    <t>2023 год</t>
  </si>
  <si>
    <t>2024 год</t>
  </si>
  <si>
    <t>ПД</t>
  </si>
  <si>
    <t>СМР</t>
  </si>
  <si>
    <t>тыс. руб.</t>
  </si>
  <si>
    <t>в том числе:</t>
  </si>
  <si>
    <t>ФБ</t>
  </si>
  <si>
    <t>БС</t>
  </si>
  <si>
    <t>МБ</t>
  </si>
  <si>
    <t>ВБ</t>
  </si>
  <si>
    <t>«Водозаборный узел 1 и 2 подъема из подземного источника со станцией обезжелезивания и сетями хозяйственно-противопожарного водоснабжения в г. Велиж (малая сторона)»</t>
  </si>
  <si>
    <t>«Станция водоочистки для хозяйственно-питьевых целей и системы централизованного водоснабжения г. Велижа Смоленской области»</t>
  </si>
  <si>
    <t>«Реконструкция системы водоснабжения в с. Глинка Глинковского района Смоленской области»</t>
  </si>
  <si>
    <t>Город Смоленск</t>
  </si>
  <si>
    <t>«Реконструкция Бабьегорского водозабора с установкой станции доочистки г. Смоленск»</t>
  </si>
  <si>
    <t>«Реконструкция Верхне-Ясенного водозабора с установкой станции доочистки г. Смоленск»</t>
  </si>
  <si>
    <t>«Реконструкция Рачевского водозабора с установкой станции доочистки г. Смоленск»</t>
  </si>
  <si>
    <t>«Реконструкция  водозаборных сооружений по ул. Мира и водопроводных сетей в г. Демидов Смоленской области»</t>
  </si>
  <si>
    <t>«Реконструкция водозаборных сооружений со строительством станции водоочистки для хозяйственно-питьевых целей и водопроводных сетей в городе Духовщина Смоленской области»</t>
  </si>
  <si>
    <t>«Строительство станции обезжелезивания и водопроводных сетей в д. Каменка Кардымовского района Смоленской области»</t>
  </si>
  <si>
    <t>«Строительство водозаборного сооружения и сетей водоснабжения в д. Лосня Починковского района Смоленской области»</t>
  </si>
  <si>
    <t>«Строительство станции водоподготовки и водопроводных сетей в д. Денисово Починковского района Смоленской области»</t>
  </si>
  <si>
    <t>«Реконструкция системы водоснабжения со строительством станции водоочистки и водоподготовки и замены водопроводных сетей в г. Рославль Смоленской области»</t>
  </si>
  <si>
    <t>«Реконструкция системы централизованного водоснабжения с бурением новых скважин, строительством станции обезжелезивания и водопроводных сетей в с. Екимовичи Рославльского района Смоленской области»</t>
  </si>
  <si>
    <t>«Реконструкция системы централизованного водоснабжения с бурением новых скважин, строительством станции обезжелезивания и водопроводных сетей в с. Остер Рославльского района Смоленской области»</t>
  </si>
  <si>
    <t>«Реконструкция системы централизованного водоснабжения в п. Вадино Сафоновского района со строительством станции водоочистки и водопроводных сетей»</t>
  </si>
  <si>
    <t>«Строительство станции водоподготовки и водопроводных сетей в д. Прудки Сафоновского района Смоленской области»</t>
  </si>
  <si>
    <t>«Строительство станции обезжелезивания и водопроводных сетей в д. Казулино Сафоновского района Смоленской области»</t>
  </si>
  <si>
    <t>«Строительство артезианской скважины и башни Рожновского в д. Сож Талашкинского сельского поселения»</t>
  </si>
  <si>
    <t>«Строительство станции водоочистки в д. Богородицкое Козинского сельского поселения Смоленского района Смоленской области»</t>
  </si>
  <si>
    <t>«Строительство станции водоподготовки в д. Быльники Корохоткинского сельского поселения Смоленского района Смоленской области»</t>
  </si>
  <si>
    <t>«Строительство станции обезжелезивания и водопроводных сетей в д. Жуково Смоленской области»</t>
  </si>
  <si>
    <t>«Реконструкция системы водоснабжения в г. Сычевка Смоленской области со строительством станции обезжелезивания воды и водопроводных сетей»</t>
  </si>
  <si>
    <t>«Реконструкция сетей водопровода с бурением скважины в д. Корзово Хиславичского района Смоленской области»</t>
  </si>
  <si>
    <t>«Реконструкция сетей водопровода с переподключением потребителей в п. Хиславичи Смоленской области»</t>
  </si>
  <si>
    <t>ПЛАНИРУЕМОЕ</t>
  </si>
  <si>
    <t>финансовое обеспечение областной государственной программы «Повышение качества водоснабжения на территории Смоленской области»</t>
  </si>
  <si>
    <t>* Мероприятия реализованы в рамках подпрограммы «Повышение качества водоснабжения» областной государственной программы «Создание условий для обеспечения качественными услугами жилищно-коммунального хозяйства населения Смоленской области», утвержденной постановлением Администрации Смоленской области от 20.11.2013 № 929.</t>
  </si>
  <si>
    <r>
      <t xml:space="preserve">ПД </t>
    </r>
    <r>
      <rPr>
        <sz val="10"/>
        <color indexed="8"/>
        <rFont val="Times New Roman"/>
        <family val="1"/>
      </rPr>
      <t>- проектная документация.</t>
    </r>
  </si>
  <si>
    <r>
      <t>СМР</t>
    </r>
    <r>
      <rPr>
        <sz val="10"/>
        <color indexed="8"/>
        <rFont val="Times New Roman"/>
        <family val="1"/>
      </rPr>
      <t xml:space="preserve"> - строительно-монтажные работы.</t>
    </r>
  </si>
  <si>
    <r>
      <t>ФБ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 федеральный бюджет.</t>
    </r>
  </si>
  <si>
    <r>
      <t>БС</t>
    </r>
    <r>
      <rPr>
        <sz val="10"/>
        <color indexed="8"/>
        <rFont val="Times New Roman"/>
        <family val="1"/>
      </rPr>
      <t xml:space="preserve"> - бюджет субъекта Российской Федерации.</t>
    </r>
  </si>
  <si>
    <r>
      <t>МБ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 местный бюджет.</t>
    </r>
  </si>
  <si>
    <r>
      <t>ВБ</t>
    </r>
    <r>
      <rPr>
        <sz val="10"/>
        <color indexed="8"/>
        <rFont val="Times New Roman"/>
        <family val="1"/>
      </rPr>
      <t xml:space="preserve"> - внебюджетные источники.</t>
    </r>
  </si>
  <si>
    <t>№            п/п</t>
  </si>
  <si>
    <t>за период реализации Государственной программы:</t>
  </si>
  <si>
    <t>2019 год*</t>
  </si>
  <si>
    <t>общая стоимость</t>
  </si>
  <si>
    <t>ИТОГО по Смоленской области</t>
  </si>
  <si>
    <t>ИТОГО  по муниципальному образованию «Велижский район»</t>
  </si>
  <si>
    <t xml:space="preserve">Муниципальное образование «Велижский район» </t>
  </si>
  <si>
    <t>ИТОГО по муниципальному образованию «Вяземский район» Смоленской области</t>
  </si>
  <si>
    <t>Муниципальное образование «Вяземский район» Смоленской области</t>
  </si>
  <si>
    <t>ИТОГО по муниципальному образованию «Глинковский район» Смоленской области</t>
  </si>
  <si>
    <t>Муниципальное образование «Глинковский район» Смоленской области</t>
  </si>
  <si>
    <t>ИТОГО по городу Смоленску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</si>
  <si>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</si>
  <si>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</si>
  <si>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</si>
  <si>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</si>
  <si>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</si>
  <si>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</si>
  <si>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</si>
  <si>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</si>
  <si>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</si>
  <si>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</si>
  <si>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</si>
  <si>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</si>
  <si>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ИТОГО по муниципальному образованию «Демидовский район» Смоленской области</t>
  </si>
  <si>
    <t>Муниципальное образование «Демидовский район» Смоленской области</t>
  </si>
  <si>
    <t>ИТОГО по муниципальному образованию «Дорогобужский район» Смоленской области</t>
  </si>
  <si>
    <t>Муниципальное образование «Дорогобужский район» Смоленской области</t>
  </si>
  <si>
    <t>Муниципальное образование «Духовщинский район» Смоленской области</t>
  </si>
  <si>
    <t>ИТОГО по муниципальному образованию «Духовщинский район» Смоленской области</t>
  </si>
  <si>
    <t>ИТОГО по муниципальному образованию «Кардымовский район» Смоленской области</t>
  </si>
  <si>
    <t>Муниципальное образование «Кардымовский район» Смоленской области</t>
  </si>
  <si>
    <t>ИТОГО по муниципальному образованию «Краснинский район» Смоленской области</t>
  </si>
  <si>
    <t>Муниципальное образование «Краснинский район» Смоленской области</t>
  </si>
  <si>
    <t>ИТОГО по муниципальному образованию «Новодугинский район» Смоленской области</t>
  </si>
  <si>
    <t>Муниципальное образование «Новодугинский район» Смоленской области</t>
  </si>
  <si>
    <t>ИТОГО по муниципальному образованию «Починковский район» Смоленской области</t>
  </si>
  <si>
    <t>Муниципальное образование «Починковский район» Смоленской области</t>
  </si>
  <si>
    <t>ИТОГО по муниципальному образованию «Рославльский район» Смоленской области</t>
  </si>
  <si>
    <t>Муниципальное образование «Рославльский район» Смоленской области</t>
  </si>
  <si>
    <t>ИТОГО по муниципальному образованию «Сафоновский район» Смоленской области</t>
  </si>
  <si>
    <t>Муниципальное образование «Сафоновский район» Смоленской области</t>
  </si>
  <si>
    <t>ИТОГО по муниципальному образованию «Смоленский район» Смоленской области</t>
  </si>
  <si>
    <t>Муниципальное образование «Смоленский район» Смоленской области</t>
  </si>
  <si>
    <t>ИТОГО по муниципальному образованию «Сычевский район» Смоленской области</t>
  </si>
  <si>
    <t>Муниципальное образование «Сычевский район» Смоленской области</t>
  </si>
  <si>
    <t>ИТОГО по муниципальному образованию «Темкинский район» Смоленской области</t>
  </si>
  <si>
    <t>Муниципальное образование «Темкинский район» Смоленской области</t>
  </si>
  <si>
    <t>ИТОГО по муниципальному образованию «Хиславичский район» Смоленской области</t>
  </si>
  <si>
    <t>Муниципальное образование «Хиславичский район» Смоленской области</t>
  </si>
  <si>
    <t>ИТОГО по муниципальному образованию «Холм-Жирковский район» Смоленской области</t>
  </si>
  <si>
    <t>Муниципальное образование «Холм-Жирковский район» Смоленской области</t>
  </si>
  <si>
    <t>ИТОГО по муниципальному образованию «Шумячский район» Смоленской области</t>
  </si>
  <si>
    <t>Муниципальное образование «Шумячский район» Смоленской области</t>
  </si>
  <si>
    <t>ИТОГО по муниципальному образованию «Ярцевский район» Смоленской области</t>
  </si>
  <si>
    <t>Муниципальное образование «Ярцевский район» Смоленской области</t>
  </si>
  <si>
    <t>«Реконструкция системы централизованного водоснабжения п. Красный со строительством станций обезжелезивания»</t>
  </si>
  <si>
    <t>«Строительство станции водоподготовки для хозяйственно-питьевых целей и реконструкция водопроводных сетей в п.г.т. Холм-Жирковский Смоленской области»</t>
  </si>
  <si>
    <t>«Строительство станции водоподготовки для хозяйственно-питьевых целей и водопроводных сетей на ст. Игоревская Холм-Жирковского района Смоленской области»</t>
  </si>
  <si>
    <t>«Строительство станции водоподготовки от арт.скважины     № 13 мкрн. Южный, г. Смоленск»</t>
  </si>
  <si>
    <t>«Строительство станции водоподготовки от арт.скважины        № 16 по ул. М. Еременко,                                         г. Смоленск»</t>
  </si>
  <si>
    <t>«Строительство станции водоподготовки от арт.скважины          № 25 ул. М. Еременко,                                        г. Смоленск»</t>
  </si>
  <si>
    <t>«Строительство станции водоподготовки от арт.скважины       № 2 п. Красный Бор                                    пер. Станционный г. Смоленск»</t>
  </si>
  <si>
    <t>«Строительство станции водоподготовки от арт.скважины     № 35 и № 36 п. Гедеоновка,                               г. Смоленск»</t>
  </si>
  <si>
    <t>«Строительство станции водоподготовки от арт.скважины       № 45 мкрн. Южный, г. Смоленск»</t>
  </si>
  <si>
    <t>«Строительство станции водоподготовки от арт.скважины       № 51 п. Миловидово, г. Смоленск»</t>
  </si>
  <si>
    <t>«Строительство станции водоподготовки от арт.скважины        № 59 Досуговское ш. г. Смоленск»</t>
  </si>
  <si>
    <t>«Строительство водозабора по                ул. Комсомольской и дюкера через реку Гобза в г. Демидов»</t>
  </si>
  <si>
    <t>«Строительство станции водоподготовки от арт.скважины         № 26 мкрн. Южный, г. Смоленск»</t>
  </si>
  <si>
    <t>«Реконструкция водозабора в                 д. Егорьево со строительством нового водовода Верхнеднепровского городского поселения»</t>
  </si>
  <si>
    <t>«Реконструкция водозабора по            ул. Симоновой в г. Дорогобуж Смоленской области со строительством новой артезианской скважины и установкой станции водоподготовки»</t>
  </si>
  <si>
    <t>«Эксплуатационная скважина для питьевого и хозяйственно-бытового водоснабжения населения, расположенная в г. Дорогобуж,              ул. Ленина»</t>
  </si>
  <si>
    <t>«Строительство станции водоочистки и реконструкция водопроводных сетей в                                   п. Кардымово Кардымовского района Смоленской области»</t>
  </si>
  <si>
    <t>«Строительство водозаборного сооружения и сетей питьевого водоснабжения в д. Мерлино Краснинского района Смоленской области»</t>
  </si>
  <si>
    <t>«Строительство станции обезжелезивания воды для хозяйственно-питьевых целей с заменой водопроводных сетей в               с. Новодугино Смоленской области»</t>
  </si>
  <si>
    <t>«Строительство водозаборного сооружения и сетей водоснабжения в п. Стодолище Починковского района Смоленской области»</t>
  </si>
  <si>
    <t>«Реконструкция водозаборной скважины № 6 для хозяйственно-питьевого водоснабжения                            г. Рославля, расположенной по адресу: Смоленская область                        г. Рославль, ул. Октябрьская                        (1 этап)»</t>
  </si>
  <si>
    <t>«Артезианская скважина в                              с. Темкино Темкинского района Смоленской области»</t>
  </si>
  <si>
    <t>«Станция обезжелезивания в                               с. Темкино Темкинского района Смоленской области»</t>
  </si>
  <si>
    <t>«Реконструкция системы водоснабжения со строительством станции очистки воды и водопроводных сетей  в                                     п. Первомайский Шумячского района»</t>
  </si>
  <si>
    <t>«Реконструкция водозабора «Дубинин Луг» с водоводами и бурением новых скважин (№ 1,                  № 3) в г. Рославль Смоленской области»</t>
  </si>
  <si>
    <t>«Строительство станции водоочистки водозабора Южный и водопроводных сетей в г. Сафоново Сафоновского района Смоленской области»</t>
  </si>
  <si>
    <t>«Строительство станции водоочистки водозабора Шахтерский и водопроводных сетей в г. Сафоново Сафоновскго района Смоленской области»</t>
  </si>
  <si>
    <t>«Реализация инвестиционной программы ООО «Региональные объединенные системы водоснабжения и водоотведения Смоленской области» (потребители г. Вязьма)»</t>
  </si>
  <si>
    <t>«Реализация инвестиционной программы ООО «Региональные объединенные системы водоснабжения и водоотведения Смоленской области» (потребители г. Ярцево)»</t>
  </si>
  <si>
    <t>Приложение № 4
к областной государственной программе «Повышение качества водоснабжения на территории Смоленской области» (в  редакции  постановления   Администрации  Смоленской области                       от 28.01.2021 № 29)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</si>
</sst>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40" fillId="33" borderId="0" xfId="0" applyFont="1" applyFill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right" vertical="top" wrapText="1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4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/>
    </xf>
    <xf numFmtId="0" fontId="40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textRotation="90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textRotation="90" wrapText="1"/>
    </xf>
    <xf numFmtId="0" fontId="43" fillId="33" borderId="0" xfId="0" applyFont="1" applyFill="1" applyBorder="1" applyAlignment="1">
      <alignment horizontal="left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40" fillId="0" borderId="15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left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3"/>
  <sheetViews>
    <sheetView tabSelected="1" view="pageBreakPreview" zoomScaleSheetLayoutView="100" zoomScalePageLayoutView="0" workbookViewId="0" topLeftCell="A370">
      <selection activeCell="A4" sqref="A4:S4"/>
    </sheetView>
  </sheetViews>
  <sheetFormatPr defaultColWidth="0" defaultRowHeight="15"/>
  <cols>
    <col min="1" max="1" width="5.7109375" style="1" customWidth="1"/>
    <col min="2" max="2" width="15.7109375" style="1" customWidth="1"/>
    <col min="3" max="3" width="28.00390625" style="1" customWidth="1"/>
    <col min="4" max="4" width="6.28125" style="1" customWidth="1"/>
    <col min="5" max="13" width="12.7109375" style="1" customWidth="1"/>
    <col min="14" max="14" width="12.7109375" style="11" customWidth="1"/>
    <col min="15" max="15" width="12.7109375" style="7" customWidth="1"/>
    <col min="16" max="19" width="12.7109375" style="1" customWidth="1"/>
    <col min="20" max="20" width="5.57421875" style="1" customWidth="1"/>
    <col min="21" max="16384" width="8.57421875" style="1" hidden="1" customWidth="1"/>
  </cols>
  <sheetData>
    <row r="1" spans="1:256" ht="80.25" customHeight="1">
      <c r="A1" s="12"/>
      <c r="B1" s="12"/>
      <c r="C1" s="12"/>
      <c r="D1" s="13"/>
      <c r="E1" s="13"/>
      <c r="F1" s="13"/>
      <c r="G1" s="13"/>
      <c r="H1" s="13"/>
      <c r="I1" s="13"/>
      <c r="J1" s="14"/>
      <c r="K1" s="14"/>
      <c r="L1" s="14"/>
      <c r="M1" s="14"/>
      <c r="N1" s="15"/>
      <c r="O1" s="46" t="s">
        <v>136</v>
      </c>
      <c r="P1" s="46"/>
      <c r="Q1" s="46"/>
      <c r="R1" s="46"/>
      <c r="S1" s="46"/>
      <c r="T1" s="2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12"/>
      <c r="B2" s="13"/>
      <c r="C2" s="13"/>
      <c r="D2" s="13"/>
      <c r="E2" s="13"/>
      <c r="F2" s="13"/>
      <c r="G2" s="13"/>
      <c r="H2" s="13"/>
      <c r="I2" s="13"/>
      <c r="J2" s="16"/>
      <c r="K2" s="16"/>
      <c r="L2" s="16"/>
      <c r="M2" s="16"/>
      <c r="N2" s="15"/>
      <c r="O2" s="14"/>
      <c r="P2" s="14"/>
      <c r="Q2" s="14"/>
      <c r="R2" s="14"/>
      <c r="S2" s="1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" customHeight="1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48" t="s">
        <v>43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35" t="s">
        <v>51</v>
      </c>
      <c r="B6" s="35" t="s">
        <v>0</v>
      </c>
      <c r="C6" s="35" t="s">
        <v>1</v>
      </c>
      <c r="D6" s="35" t="s">
        <v>2</v>
      </c>
      <c r="E6" s="35"/>
      <c r="F6" s="35" t="s">
        <v>3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 s="35"/>
      <c r="B7" s="35"/>
      <c r="C7" s="35"/>
      <c r="D7" s="35"/>
      <c r="E7" s="35"/>
      <c r="F7" s="35" t="s">
        <v>52</v>
      </c>
      <c r="G7" s="35"/>
      <c r="H7" s="35" t="s">
        <v>53</v>
      </c>
      <c r="I7" s="35"/>
      <c r="J7" s="35" t="s">
        <v>4</v>
      </c>
      <c r="K7" s="35"/>
      <c r="L7" s="35" t="s">
        <v>5</v>
      </c>
      <c r="M7" s="35"/>
      <c r="N7" s="35" t="s">
        <v>6</v>
      </c>
      <c r="O7" s="35"/>
      <c r="P7" s="35" t="s">
        <v>7</v>
      </c>
      <c r="Q7" s="35"/>
      <c r="R7" s="35" t="s">
        <v>8</v>
      </c>
      <c r="S7" s="35"/>
      <c r="T7" s="4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35"/>
      <c r="B9" s="35"/>
      <c r="C9" s="35"/>
      <c r="D9" s="35"/>
      <c r="E9" s="35"/>
      <c r="F9" s="8" t="s">
        <v>9</v>
      </c>
      <c r="G9" s="9" t="s">
        <v>10</v>
      </c>
      <c r="H9" s="8" t="s">
        <v>9</v>
      </c>
      <c r="I9" s="9" t="s">
        <v>10</v>
      </c>
      <c r="J9" s="8" t="s">
        <v>9</v>
      </c>
      <c r="K9" s="9" t="s">
        <v>10</v>
      </c>
      <c r="L9" s="8" t="s">
        <v>9</v>
      </c>
      <c r="M9" s="9" t="s">
        <v>10</v>
      </c>
      <c r="N9" s="8" t="s">
        <v>9</v>
      </c>
      <c r="O9" s="9" t="s">
        <v>10</v>
      </c>
      <c r="P9" s="8" t="s">
        <v>9</v>
      </c>
      <c r="Q9" s="9" t="s">
        <v>10</v>
      </c>
      <c r="R9" s="8" t="s">
        <v>9</v>
      </c>
      <c r="S9" s="9" t="s">
        <v>10</v>
      </c>
      <c r="T9" s="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35"/>
      <c r="B10" s="35"/>
      <c r="C10" s="35"/>
      <c r="D10" s="35"/>
      <c r="E10" s="35"/>
      <c r="F10" s="9" t="s">
        <v>11</v>
      </c>
      <c r="G10" s="9" t="s">
        <v>11</v>
      </c>
      <c r="H10" s="9" t="s">
        <v>11</v>
      </c>
      <c r="I10" s="9" t="s">
        <v>11</v>
      </c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9" t="s">
        <v>11</v>
      </c>
      <c r="S10" s="9" t="s">
        <v>11</v>
      </c>
      <c r="T10" s="4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>
      <c r="A11" s="8">
        <v>1</v>
      </c>
      <c r="B11" s="8">
        <v>2</v>
      </c>
      <c r="C11" s="8">
        <v>3</v>
      </c>
      <c r="D11" s="35">
        <v>4</v>
      </c>
      <c r="E11" s="35"/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5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8" customHeight="1">
      <c r="A12" s="30" t="s">
        <v>55</v>
      </c>
      <c r="B12" s="30"/>
      <c r="C12" s="30"/>
      <c r="D12" s="31" t="s">
        <v>54</v>
      </c>
      <c r="E12" s="31"/>
      <c r="F12" s="10">
        <f>SUM(F13:F16)</f>
        <v>205504.50086000003</v>
      </c>
      <c r="G12" s="10">
        <f>SUM(G13:G16)</f>
        <v>3137527.18105</v>
      </c>
      <c r="H12" s="10">
        <f aca="true" t="shared" si="0" ref="H12:S16">SUM(H17,H32,H42,H52,H117,H132,H152,H162,H177,H192,H202,H222,H252,H282,H307,H317,H332,H347,H362,H372)</f>
        <v>8861.359999999999</v>
      </c>
      <c r="I12" s="10">
        <f t="shared" si="0"/>
        <v>74244.82878</v>
      </c>
      <c r="J12" s="10">
        <f t="shared" si="0"/>
        <v>47811.259</v>
      </c>
      <c r="K12" s="10">
        <f t="shared" si="0"/>
        <v>231375.36227</v>
      </c>
      <c r="L12" s="10">
        <f t="shared" si="0"/>
        <v>62569.38856000001</v>
      </c>
      <c r="M12" s="10">
        <f t="shared" si="0"/>
        <v>415846.03</v>
      </c>
      <c r="N12" s="10">
        <f t="shared" si="0"/>
        <v>43279.6933</v>
      </c>
      <c r="O12" s="10">
        <f t="shared" si="0"/>
        <v>700909.9</v>
      </c>
      <c r="P12" s="10">
        <f t="shared" si="0"/>
        <v>42982.8</v>
      </c>
      <c r="Q12" s="10">
        <f t="shared" si="0"/>
        <v>1174316.06</v>
      </c>
      <c r="R12" s="10">
        <f t="shared" si="0"/>
        <v>0</v>
      </c>
      <c r="S12" s="10">
        <f t="shared" si="0"/>
        <v>540835</v>
      </c>
      <c r="T12" s="4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 customHeight="1">
      <c r="A13" s="30"/>
      <c r="B13" s="30"/>
      <c r="C13" s="30"/>
      <c r="D13" s="32" t="s">
        <v>12</v>
      </c>
      <c r="E13" s="6" t="s">
        <v>13</v>
      </c>
      <c r="F13" s="10">
        <f aca="true" t="shared" si="1" ref="F13:G16">H13+J13+L13+N13+P13+R13</f>
        <v>0</v>
      </c>
      <c r="G13" s="10">
        <f t="shared" si="1"/>
        <v>2705692.16499</v>
      </c>
      <c r="H13" s="10">
        <f t="shared" si="0"/>
        <v>0</v>
      </c>
      <c r="I13" s="10">
        <f t="shared" si="0"/>
        <v>72017.46499000001</v>
      </c>
      <c r="J13" s="10">
        <f t="shared" si="0"/>
        <v>0</v>
      </c>
      <c r="K13" s="10">
        <f t="shared" si="0"/>
        <v>224433.6</v>
      </c>
      <c r="L13" s="10">
        <f t="shared" si="0"/>
        <v>0</v>
      </c>
      <c r="M13" s="10">
        <f t="shared" si="0"/>
        <v>396576.69999999995</v>
      </c>
      <c r="N13" s="10">
        <f t="shared" si="0"/>
        <v>0</v>
      </c>
      <c r="O13" s="10">
        <f t="shared" si="0"/>
        <v>679881.9</v>
      </c>
      <c r="P13" s="10">
        <f t="shared" si="0"/>
        <v>0</v>
      </c>
      <c r="Q13" s="10">
        <f t="shared" si="0"/>
        <v>808172.5</v>
      </c>
      <c r="R13" s="10">
        <f t="shared" si="0"/>
        <v>0</v>
      </c>
      <c r="S13" s="10">
        <f t="shared" si="0"/>
        <v>524610</v>
      </c>
      <c r="T13" s="4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" customHeight="1">
      <c r="A14" s="30"/>
      <c r="B14" s="30"/>
      <c r="C14" s="30"/>
      <c r="D14" s="32"/>
      <c r="E14" s="6" t="s">
        <v>14</v>
      </c>
      <c r="F14" s="10">
        <f t="shared" si="1"/>
        <v>147346.88348000002</v>
      </c>
      <c r="G14" s="10">
        <f t="shared" si="1"/>
        <v>90658.43763</v>
      </c>
      <c r="H14" s="10">
        <f t="shared" si="0"/>
        <v>0</v>
      </c>
      <c r="I14" s="10">
        <f t="shared" si="0"/>
        <v>2226.38485</v>
      </c>
      <c r="J14" s="10">
        <f t="shared" si="0"/>
        <v>0</v>
      </c>
      <c r="K14" s="10">
        <f t="shared" si="0"/>
        <v>6939.39278</v>
      </c>
      <c r="L14" s="10">
        <f t="shared" si="0"/>
        <v>61944.38518</v>
      </c>
      <c r="M14" s="10">
        <f t="shared" si="0"/>
        <v>19265.260000000002</v>
      </c>
      <c r="N14" s="10">
        <f t="shared" si="0"/>
        <v>42849.6983</v>
      </c>
      <c r="O14" s="10">
        <f t="shared" si="0"/>
        <v>21021.199999999997</v>
      </c>
      <c r="P14" s="10">
        <f t="shared" si="0"/>
        <v>42552.8</v>
      </c>
      <c r="Q14" s="10">
        <f t="shared" si="0"/>
        <v>24986.799999999996</v>
      </c>
      <c r="R14" s="10">
        <f t="shared" si="0"/>
        <v>0</v>
      </c>
      <c r="S14" s="10">
        <f t="shared" si="0"/>
        <v>16219.399999999998</v>
      </c>
      <c r="T14" s="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30"/>
      <c r="B15" s="30"/>
      <c r="C15" s="30"/>
      <c r="D15" s="32"/>
      <c r="E15" s="6" t="s">
        <v>15</v>
      </c>
      <c r="F15" s="10">
        <f t="shared" si="1"/>
        <v>58157.61738</v>
      </c>
      <c r="G15" s="10">
        <f t="shared" si="1"/>
        <v>28.31843</v>
      </c>
      <c r="H15" s="10">
        <f t="shared" si="0"/>
        <v>8861.359999999999</v>
      </c>
      <c r="I15" s="10">
        <f t="shared" si="0"/>
        <v>0.9789400000000001</v>
      </c>
      <c r="J15" s="10">
        <f t="shared" si="0"/>
        <v>47811.259</v>
      </c>
      <c r="K15" s="10">
        <f t="shared" si="0"/>
        <v>2.3694900000000003</v>
      </c>
      <c r="L15" s="10">
        <f t="shared" si="0"/>
        <v>625.0033800000001</v>
      </c>
      <c r="M15" s="10">
        <f t="shared" si="0"/>
        <v>4.07</v>
      </c>
      <c r="N15" s="10">
        <f t="shared" si="0"/>
        <v>429.9950000000001</v>
      </c>
      <c r="O15" s="10">
        <f t="shared" si="0"/>
        <v>6.800000000000001</v>
      </c>
      <c r="P15" s="10">
        <f t="shared" si="0"/>
        <v>430</v>
      </c>
      <c r="Q15" s="10">
        <f t="shared" si="0"/>
        <v>8.5</v>
      </c>
      <c r="R15" s="10">
        <f t="shared" si="0"/>
        <v>0</v>
      </c>
      <c r="S15" s="10">
        <f t="shared" si="0"/>
        <v>5.6</v>
      </c>
      <c r="T15" s="4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30"/>
      <c r="B16" s="30"/>
      <c r="C16" s="30"/>
      <c r="D16" s="32"/>
      <c r="E16" s="6" t="s">
        <v>16</v>
      </c>
      <c r="F16" s="10">
        <f t="shared" si="1"/>
        <v>0</v>
      </c>
      <c r="G16" s="10">
        <f t="shared" si="1"/>
        <v>341148.26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341148.26</v>
      </c>
      <c r="R16" s="10">
        <f t="shared" si="0"/>
        <v>0</v>
      </c>
      <c r="S16" s="10">
        <f t="shared" si="0"/>
        <v>0</v>
      </c>
      <c r="T16" s="4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30" t="s">
        <v>56</v>
      </c>
      <c r="B17" s="30"/>
      <c r="C17" s="30"/>
      <c r="D17" s="31" t="s">
        <v>54</v>
      </c>
      <c r="E17" s="31"/>
      <c r="F17" s="10">
        <f>SUM(F18:F21)</f>
        <v>4017.619</v>
      </c>
      <c r="G17" s="10">
        <f>SUM(G18:G21)</f>
        <v>91256.43000000001</v>
      </c>
      <c r="H17" s="10">
        <f aca="true" t="shared" si="2" ref="H17:S21">SUM(H22,H27)</f>
        <v>1832.02</v>
      </c>
      <c r="I17" s="10">
        <f t="shared" si="2"/>
        <v>0</v>
      </c>
      <c r="J17" s="10">
        <f t="shared" si="2"/>
        <v>2185.599</v>
      </c>
      <c r="K17" s="10">
        <f t="shared" si="2"/>
        <v>54947.63</v>
      </c>
      <c r="L17" s="10">
        <f t="shared" si="2"/>
        <v>0</v>
      </c>
      <c r="M17" s="10">
        <f t="shared" si="2"/>
        <v>36308.8</v>
      </c>
      <c r="N17" s="10">
        <f t="shared" si="2"/>
        <v>0</v>
      </c>
      <c r="O17" s="10">
        <f t="shared" si="2"/>
        <v>0</v>
      </c>
      <c r="P17" s="10">
        <f t="shared" si="2"/>
        <v>0</v>
      </c>
      <c r="Q17" s="10">
        <f t="shared" si="2"/>
        <v>0</v>
      </c>
      <c r="R17" s="10">
        <f t="shared" si="2"/>
        <v>0</v>
      </c>
      <c r="S17" s="10">
        <f t="shared" si="2"/>
        <v>0</v>
      </c>
      <c r="T17" s="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30"/>
      <c r="B18" s="30"/>
      <c r="C18" s="30"/>
      <c r="D18" s="32" t="s">
        <v>12</v>
      </c>
      <c r="E18" s="6" t="s">
        <v>13</v>
      </c>
      <c r="F18" s="10">
        <f aca="true" t="shared" si="3" ref="F18:G21">H18+J18+L18+N18+P18+R18</f>
        <v>0</v>
      </c>
      <c r="G18" s="10">
        <f t="shared" si="3"/>
        <v>88518.6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53299.2</v>
      </c>
      <c r="L18" s="10">
        <f t="shared" si="2"/>
        <v>0</v>
      </c>
      <c r="M18" s="10">
        <f t="shared" si="2"/>
        <v>35219.4</v>
      </c>
      <c r="N18" s="10">
        <f t="shared" si="2"/>
        <v>0</v>
      </c>
      <c r="O18" s="10">
        <f t="shared" si="2"/>
        <v>0</v>
      </c>
      <c r="P18" s="10">
        <f t="shared" si="2"/>
        <v>0</v>
      </c>
      <c r="Q18" s="10">
        <f t="shared" si="2"/>
        <v>0</v>
      </c>
      <c r="R18" s="10">
        <f t="shared" si="2"/>
        <v>0</v>
      </c>
      <c r="S18" s="10">
        <f t="shared" si="2"/>
        <v>0</v>
      </c>
      <c r="T18" s="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30"/>
      <c r="B19" s="30"/>
      <c r="C19" s="30"/>
      <c r="D19" s="32"/>
      <c r="E19" s="6" t="s">
        <v>14</v>
      </c>
      <c r="F19" s="10">
        <f t="shared" si="3"/>
        <v>0</v>
      </c>
      <c r="G19" s="10">
        <f t="shared" si="3"/>
        <v>2736.88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1647.88</v>
      </c>
      <c r="L19" s="10">
        <f t="shared" si="2"/>
        <v>0</v>
      </c>
      <c r="M19" s="10">
        <f t="shared" si="2"/>
        <v>1089</v>
      </c>
      <c r="N19" s="10">
        <f t="shared" si="2"/>
        <v>0</v>
      </c>
      <c r="O19" s="10">
        <f t="shared" si="2"/>
        <v>0</v>
      </c>
      <c r="P19" s="10">
        <f t="shared" si="2"/>
        <v>0</v>
      </c>
      <c r="Q19" s="10">
        <f t="shared" si="2"/>
        <v>0</v>
      </c>
      <c r="R19" s="10">
        <f t="shared" si="2"/>
        <v>0</v>
      </c>
      <c r="S19" s="10">
        <f t="shared" si="2"/>
        <v>0</v>
      </c>
      <c r="T19" s="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30"/>
      <c r="B20" s="30"/>
      <c r="C20" s="30"/>
      <c r="D20" s="32"/>
      <c r="E20" s="6" t="s">
        <v>15</v>
      </c>
      <c r="F20" s="10">
        <f t="shared" si="3"/>
        <v>4017.619</v>
      </c>
      <c r="G20" s="10">
        <f t="shared" si="3"/>
        <v>0.9500000000000001</v>
      </c>
      <c r="H20" s="10">
        <f t="shared" si="2"/>
        <v>1832.02</v>
      </c>
      <c r="I20" s="10">
        <f t="shared" si="2"/>
        <v>0</v>
      </c>
      <c r="J20" s="10">
        <f t="shared" si="2"/>
        <v>2185.599</v>
      </c>
      <c r="K20" s="10">
        <f t="shared" si="2"/>
        <v>0.55</v>
      </c>
      <c r="L20" s="10">
        <f t="shared" si="2"/>
        <v>0</v>
      </c>
      <c r="M20" s="10">
        <f t="shared" si="2"/>
        <v>0.4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</v>
      </c>
      <c r="S20" s="10">
        <f t="shared" si="2"/>
        <v>0</v>
      </c>
      <c r="T20" s="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30"/>
      <c r="B21" s="30"/>
      <c r="C21" s="30"/>
      <c r="D21" s="32"/>
      <c r="E21" s="6" t="s">
        <v>16</v>
      </c>
      <c r="F21" s="10">
        <f t="shared" si="3"/>
        <v>0</v>
      </c>
      <c r="G21" s="10">
        <f t="shared" si="3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10">
        <f t="shared" si="2"/>
        <v>0</v>
      </c>
      <c r="O21" s="10">
        <f t="shared" si="2"/>
        <v>0</v>
      </c>
      <c r="P21" s="10">
        <f t="shared" si="2"/>
        <v>0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>
      <c r="A22" s="45" t="s">
        <v>63</v>
      </c>
      <c r="B22" s="41" t="s">
        <v>57</v>
      </c>
      <c r="C22" s="41" t="s">
        <v>17</v>
      </c>
      <c r="D22" s="31" t="s">
        <v>54</v>
      </c>
      <c r="E22" s="31"/>
      <c r="F22" s="10">
        <f aca="true" t="shared" si="4" ref="F22:S22">SUM(F23:F26)</f>
        <v>2185.599</v>
      </c>
      <c r="G22" s="10">
        <f t="shared" si="4"/>
        <v>36308.8</v>
      </c>
      <c r="H22" s="10">
        <f t="shared" si="4"/>
        <v>0</v>
      </c>
      <c r="I22" s="10">
        <f t="shared" si="4"/>
        <v>0</v>
      </c>
      <c r="J22" s="10">
        <f t="shared" si="4"/>
        <v>2185.599</v>
      </c>
      <c r="K22" s="10">
        <f t="shared" si="4"/>
        <v>0</v>
      </c>
      <c r="L22" s="10">
        <f t="shared" si="4"/>
        <v>0</v>
      </c>
      <c r="M22" s="10">
        <f t="shared" si="4"/>
        <v>36308.8</v>
      </c>
      <c r="N22" s="10">
        <f t="shared" si="4"/>
        <v>0</v>
      </c>
      <c r="O22" s="10">
        <f t="shared" si="4"/>
        <v>0</v>
      </c>
      <c r="P22" s="10">
        <f t="shared" si="4"/>
        <v>0</v>
      </c>
      <c r="Q22" s="10">
        <f t="shared" si="4"/>
        <v>0</v>
      </c>
      <c r="R22" s="10">
        <f t="shared" si="4"/>
        <v>0</v>
      </c>
      <c r="S22" s="10">
        <f t="shared" si="4"/>
        <v>0</v>
      </c>
      <c r="T22" s="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45"/>
      <c r="B23" s="41"/>
      <c r="C23" s="41"/>
      <c r="D23" s="32" t="s">
        <v>12</v>
      </c>
      <c r="E23" s="6" t="s">
        <v>13</v>
      </c>
      <c r="F23" s="10">
        <f aca="true" t="shared" si="5" ref="F23:G26">H23+J23+L23+N23+P23+R23</f>
        <v>0</v>
      </c>
      <c r="G23" s="10">
        <f t="shared" si="5"/>
        <v>35219.4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35219.4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45"/>
      <c r="B24" s="41"/>
      <c r="C24" s="41"/>
      <c r="D24" s="32"/>
      <c r="E24" s="6" t="s">
        <v>14</v>
      </c>
      <c r="F24" s="10">
        <f t="shared" si="5"/>
        <v>0</v>
      </c>
      <c r="G24" s="10">
        <f t="shared" si="5"/>
        <v>1089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1089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45"/>
      <c r="B25" s="41"/>
      <c r="C25" s="41"/>
      <c r="D25" s="32"/>
      <c r="E25" s="6" t="s">
        <v>15</v>
      </c>
      <c r="F25" s="10">
        <f t="shared" si="5"/>
        <v>2185.599</v>
      </c>
      <c r="G25" s="10">
        <f t="shared" si="5"/>
        <v>0.4</v>
      </c>
      <c r="H25" s="10">
        <v>0</v>
      </c>
      <c r="I25" s="10">
        <v>0</v>
      </c>
      <c r="J25" s="10">
        <v>2185.599</v>
      </c>
      <c r="K25" s="10">
        <v>0</v>
      </c>
      <c r="L25" s="10">
        <v>0</v>
      </c>
      <c r="M25" s="10">
        <v>0.4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4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45"/>
      <c r="B26" s="41"/>
      <c r="C26" s="41"/>
      <c r="D26" s="32"/>
      <c r="E26" s="6" t="s">
        <v>16</v>
      </c>
      <c r="F26" s="10">
        <f t="shared" si="5"/>
        <v>0</v>
      </c>
      <c r="G26" s="10">
        <f t="shared" si="5"/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4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45" t="s">
        <v>64</v>
      </c>
      <c r="B27" s="41" t="s">
        <v>57</v>
      </c>
      <c r="C27" s="41" t="s">
        <v>18</v>
      </c>
      <c r="D27" s="31" t="s">
        <v>54</v>
      </c>
      <c r="E27" s="31"/>
      <c r="F27" s="10">
        <f aca="true" t="shared" si="6" ref="F27:S27">SUM(F28:F31)</f>
        <v>1832.02</v>
      </c>
      <c r="G27" s="10">
        <f t="shared" si="6"/>
        <v>54947.63</v>
      </c>
      <c r="H27" s="10">
        <f t="shared" si="6"/>
        <v>1832.02</v>
      </c>
      <c r="I27" s="10">
        <f t="shared" si="6"/>
        <v>0</v>
      </c>
      <c r="J27" s="10">
        <f t="shared" si="6"/>
        <v>0</v>
      </c>
      <c r="K27" s="10">
        <f t="shared" si="6"/>
        <v>54947.63</v>
      </c>
      <c r="L27" s="10">
        <f t="shared" si="6"/>
        <v>0</v>
      </c>
      <c r="M27" s="10">
        <f t="shared" si="6"/>
        <v>0</v>
      </c>
      <c r="N27" s="10">
        <f t="shared" si="6"/>
        <v>0</v>
      </c>
      <c r="O27" s="10">
        <f t="shared" si="6"/>
        <v>0</v>
      </c>
      <c r="P27" s="10">
        <f t="shared" si="6"/>
        <v>0</v>
      </c>
      <c r="Q27" s="10">
        <f t="shared" si="6"/>
        <v>0</v>
      </c>
      <c r="R27" s="10">
        <f t="shared" si="6"/>
        <v>0</v>
      </c>
      <c r="S27" s="10">
        <f t="shared" si="6"/>
        <v>0</v>
      </c>
      <c r="T27" s="4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" customHeight="1">
      <c r="A28" s="45"/>
      <c r="B28" s="41"/>
      <c r="C28" s="41"/>
      <c r="D28" s="32" t="s">
        <v>12</v>
      </c>
      <c r="E28" s="6" t="s">
        <v>13</v>
      </c>
      <c r="F28" s="10">
        <f aca="true" t="shared" si="7" ref="F28:G31">H28+J28+L28+N28+P28+R28</f>
        <v>0</v>
      </c>
      <c r="G28" s="10">
        <f t="shared" si="7"/>
        <v>53299.2</v>
      </c>
      <c r="H28" s="10">
        <v>0</v>
      </c>
      <c r="I28" s="10">
        <v>0</v>
      </c>
      <c r="J28" s="10">
        <v>0</v>
      </c>
      <c r="K28" s="10">
        <v>53299.2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4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" customHeight="1">
      <c r="A29" s="45"/>
      <c r="B29" s="41"/>
      <c r="C29" s="41"/>
      <c r="D29" s="32"/>
      <c r="E29" s="6" t="s">
        <v>14</v>
      </c>
      <c r="F29" s="10">
        <f t="shared" si="7"/>
        <v>0</v>
      </c>
      <c r="G29" s="10">
        <f t="shared" si="7"/>
        <v>1647.88</v>
      </c>
      <c r="H29" s="10">
        <v>0</v>
      </c>
      <c r="I29" s="10">
        <v>0</v>
      </c>
      <c r="J29" s="10">
        <v>0</v>
      </c>
      <c r="K29" s="10">
        <v>1647.88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4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" customHeight="1">
      <c r="A30" s="45"/>
      <c r="B30" s="41"/>
      <c r="C30" s="41"/>
      <c r="D30" s="32"/>
      <c r="E30" s="6" t="s">
        <v>15</v>
      </c>
      <c r="F30" s="10">
        <f t="shared" si="7"/>
        <v>1832.02</v>
      </c>
      <c r="G30" s="10">
        <f t="shared" si="7"/>
        <v>0.55</v>
      </c>
      <c r="H30" s="10">
        <v>1832.02</v>
      </c>
      <c r="I30" s="10">
        <v>0</v>
      </c>
      <c r="J30" s="10">
        <v>0</v>
      </c>
      <c r="K30" s="10">
        <v>0.55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4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" customHeight="1">
      <c r="A31" s="45"/>
      <c r="B31" s="41"/>
      <c r="C31" s="41"/>
      <c r="D31" s="32"/>
      <c r="E31" s="6" t="s">
        <v>16</v>
      </c>
      <c r="F31" s="10">
        <f t="shared" si="7"/>
        <v>0</v>
      </c>
      <c r="G31" s="10">
        <f t="shared" si="7"/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4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30" t="s">
        <v>58</v>
      </c>
      <c r="B32" s="30"/>
      <c r="C32" s="30"/>
      <c r="D32" s="31" t="s">
        <v>54</v>
      </c>
      <c r="E32" s="31"/>
      <c r="F32" s="10">
        <f>SUM(F33:F36)</f>
        <v>0</v>
      </c>
      <c r="G32" s="10">
        <f>SUM(G33:G36)</f>
        <v>221783</v>
      </c>
      <c r="H32" s="10">
        <f aca="true" t="shared" si="8" ref="H32:S36">SUM(H37)</f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10">
        <f t="shared" si="8"/>
        <v>0</v>
      </c>
      <c r="N32" s="10">
        <f t="shared" si="8"/>
        <v>0</v>
      </c>
      <c r="O32" s="10">
        <f t="shared" si="8"/>
        <v>0</v>
      </c>
      <c r="P32" s="10">
        <f t="shared" si="8"/>
        <v>0</v>
      </c>
      <c r="Q32" s="10">
        <f t="shared" si="8"/>
        <v>221783</v>
      </c>
      <c r="R32" s="10">
        <f t="shared" si="8"/>
        <v>0</v>
      </c>
      <c r="S32" s="10">
        <f t="shared" si="8"/>
        <v>0</v>
      </c>
      <c r="T32" s="4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30"/>
      <c r="B33" s="30"/>
      <c r="C33" s="30"/>
      <c r="D33" s="32" t="s">
        <v>12</v>
      </c>
      <c r="E33" s="6" t="s">
        <v>13</v>
      </c>
      <c r="F33" s="10">
        <f aca="true" t="shared" si="9" ref="F33:G36">H33+J33+L33+N33+P33+R33</f>
        <v>0</v>
      </c>
      <c r="G33" s="10">
        <f t="shared" si="9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10">
        <f t="shared" si="8"/>
        <v>0</v>
      </c>
      <c r="N33" s="10">
        <f t="shared" si="8"/>
        <v>0</v>
      </c>
      <c r="O33" s="10">
        <f t="shared" si="8"/>
        <v>0</v>
      </c>
      <c r="P33" s="10">
        <f t="shared" si="8"/>
        <v>0</v>
      </c>
      <c r="Q33" s="10">
        <f t="shared" si="8"/>
        <v>0</v>
      </c>
      <c r="R33" s="10">
        <f t="shared" si="8"/>
        <v>0</v>
      </c>
      <c r="S33" s="10">
        <f t="shared" si="8"/>
        <v>0</v>
      </c>
      <c r="T33" s="4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30"/>
      <c r="B34" s="30"/>
      <c r="C34" s="30"/>
      <c r="D34" s="32"/>
      <c r="E34" s="6" t="s">
        <v>14</v>
      </c>
      <c r="F34" s="10">
        <f t="shared" si="9"/>
        <v>0</v>
      </c>
      <c r="G34" s="10">
        <f t="shared" si="9"/>
        <v>0</v>
      </c>
      <c r="H34" s="10">
        <f t="shared" si="8"/>
        <v>0</v>
      </c>
      <c r="I34" s="10">
        <f t="shared" si="8"/>
        <v>0</v>
      </c>
      <c r="J34" s="10">
        <f t="shared" si="8"/>
        <v>0</v>
      </c>
      <c r="K34" s="10">
        <f t="shared" si="8"/>
        <v>0</v>
      </c>
      <c r="L34" s="10">
        <f t="shared" si="8"/>
        <v>0</v>
      </c>
      <c r="M34" s="10">
        <f t="shared" si="8"/>
        <v>0</v>
      </c>
      <c r="N34" s="10">
        <f t="shared" si="8"/>
        <v>0</v>
      </c>
      <c r="O34" s="10">
        <f t="shared" si="8"/>
        <v>0</v>
      </c>
      <c r="P34" s="10">
        <f t="shared" si="8"/>
        <v>0</v>
      </c>
      <c r="Q34" s="10">
        <f t="shared" si="8"/>
        <v>0</v>
      </c>
      <c r="R34" s="10">
        <f t="shared" si="8"/>
        <v>0</v>
      </c>
      <c r="S34" s="10">
        <f t="shared" si="8"/>
        <v>0</v>
      </c>
      <c r="T34" s="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30"/>
      <c r="B35" s="30"/>
      <c r="C35" s="30"/>
      <c r="D35" s="32"/>
      <c r="E35" s="6" t="s">
        <v>15</v>
      </c>
      <c r="F35" s="10">
        <f t="shared" si="9"/>
        <v>0</v>
      </c>
      <c r="G35" s="10">
        <f t="shared" si="9"/>
        <v>0</v>
      </c>
      <c r="H35" s="10">
        <f t="shared" si="8"/>
        <v>0</v>
      </c>
      <c r="I35" s="10">
        <f t="shared" si="8"/>
        <v>0</v>
      </c>
      <c r="J35" s="10">
        <f t="shared" si="8"/>
        <v>0</v>
      </c>
      <c r="K35" s="10">
        <f t="shared" si="8"/>
        <v>0</v>
      </c>
      <c r="L35" s="10">
        <f t="shared" si="8"/>
        <v>0</v>
      </c>
      <c r="M35" s="10">
        <f t="shared" si="8"/>
        <v>0</v>
      </c>
      <c r="N35" s="10">
        <f t="shared" si="8"/>
        <v>0</v>
      </c>
      <c r="O35" s="10">
        <f t="shared" si="8"/>
        <v>0</v>
      </c>
      <c r="P35" s="10">
        <f t="shared" si="8"/>
        <v>0</v>
      </c>
      <c r="Q35" s="10">
        <f t="shared" si="8"/>
        <v>0</v>
      </c>
      <c r="R35" s="10">
        <f t="shared" si="8"/>
        <v>0</v>
      </c>
      <c r="S35" s="10">
        <f t="shared" si="8"/>
        <v>0</v>
      </c>
      <c r="T35" s="4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30"/>
      <c r="B36" s="30"/>
      <c r="C36" s="30"/>
      <c r="D36" s="32"/>
      <c r="E36" s="6" t="s">
        <v>16</v>
      </c>
      <c r="F36" s="10">
        <f t="shared" si="9"/>
        <v>0</v>
      </c>
      <c r="G36" s="10">
        <f t="shared" si="9"/>
        <v>221783</v>
      </c>
      <c r="H36" s="10">
        <f t="shared" si="8"/>
        <v>0</v>
      </c>
      <c r="I36" s="10">
        <f t="shared" si="8"/>
        <v>0</v>
      </c>
      <c r="J36" s="10">
        <f t="shared" si="8"/>
        <v>0</v>
      </c>
      <c r="K36" s="10">
        <f t="shared" si="8"/>
        <v>0</v>
      </c>
      <c r="L36" s="10">
        <f t="shared" si="8"/>
        <v>0</v>
      </c>
      <c r="M36" s="10">
        <f t="shared" si="8"/>
        <v>0</v>
      </c>
      <c r="N36" s="10">
        <f t="shared" si="8"/>
        <v>0</v>
      </c>
      <c r="O36" s="10">
        <f t="shared" si="8"/>
        <v>0</v>
      </c>
      <c r="P36" s="10">
        <f t="shared" si="8"/>
        <v>0</v>
      </c>
      <c r="Q36" s="10">
        <f t="shared" si="8"/>
        <v>221783</v>
      </c>
      <c r="R36" s="10">
        <f t="shared" si="8"/>
        <v>0</v>
      </c>
      <c r="S36" s="10">
        <f t="shared" si="8"/>
        <v>0</v>
      </c>
      <c r="T36" s="4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45" t="s">
        <v>63</v>
      </c>
      <c r="B37" s="41" t="s">
        <v>59</v>
      </c>
      <c r="C37" s="41" t="s">
        <v>134</v>
      </c>
      <c r="D37" s="31" t="s">
        <v>54</v>
      </c>
      <c r="E37" s="31"/>
      <c r="F37" s="10">
        <f aca="true" t="shared" si="10" ref="F37:S37">SUM(F38:F41)</f>
        <v>0</v>
      </c>
      <c r="G37" s="10">
        <f t="shared" si="10"/>
        <v>221783</v>
      </c>
      <c r="H37" s="10">
        <f t="shared" si="10"/>
        <v>0</v>
      </c>
      <c r="I37" s="10">
        <f t="shared" si="10"/>
        <v>0</v>
      </c>
      <c r="J37" s="10">
        <f t="shared" si="10"/>
        <v>0</v>
      </c>
      <c r="K37" s="10">
        <f t="shared" si="10"/>
        <v>0</v>
      </c>
      <c r="L37" s="10">
        <f t="shared" si="10"/>
        <v>0</v>
      </c>
      <c r="M37" s="10">
        <f t="shared" si="10"/>
        <v>0</v>
      </c>
      <c r="N37" s="10">
        <f t="shared" si="10"/>
        <v>0</v>
      </c>
      <c r="O37" s="10">
        <f t="shared" si="10"/>
        <v>0</v>
      </c>
      <c r="P37" s="10">
        <f t="shared" si="10"/>
        <v>0</v>
      </c>
      <c r="Q37" s="10">
        <f t="shared" si="10"/>
        <v>221783</v>
      </c>
      <c r="R37" s="10">
        <f t="shared" si="10"/>
        <v>0</v>
      </c>
      <c r="S37" s="10">
        <f t="shared" si="10"/>
        <v>0</v>
      </c>
      <c r="T37" s="4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" customHeight="1">
      <c r="A38" s="45"/>
      <c r="B38" s="41"/>
      <c r="C38" s="41"/>
      <c r="D38" s="32" t="s">
        <v>12</v>
      </c>
      <c r="E38" s="6" t="s">
        <v>13</v>
      </c>
      <c r="F38" s="10">
        <f aca="true" t="shared" si="11" ref="F38:G41">H38+J38+L38+N38+P38+R38</f>
        <v>0</v>
      </c>
      <c r="G38" s="10">
        <f t="shared" si="11"/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4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45"/>
      <c r="B39" s="41"/>
      <c r="C39" s="41"/>
      <c r="D39" s="32"/>
      <c r="E39" s="6" t="s">
        <v>14</v>
      </c>
      <c r="F39" s="10">
        <f t="shared" si="11"/>
        <v>0</v>
      </c>
      <c r="G39" s="10">
        <f t="shared" si="11"/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4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45"/>
      <c r="B40" s="41"/>
      <c r="C40" s="41"/>
      <c r="D40" s="32"/>
      <c r="E40" s="6" t="s">
        <v>15</v>
      </c>
      <c r="F40" s="10">
        <f t="shared" si="11"/>
        <v>0</v>
      </c>
      <c r="G40" s="10">
        <f t="shared" si="11"/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" customHeight="1">
      <c r="A41" s="45"/>
      <c r="B41" s="41"/>
      <c r="C41" s="41"/>
      <c r="D41" s="32"/>
      <c r="E41" s="6" t="s">
        <v>16</v>
      </c>
      <c r="F41" s="10">
        <f t="shared" si="11"/>
        <v>0</v>
      </c>
      <c r="G41" s="10">
        <f t="shared" si="11"/>
        <v>221783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221783</v>
      </c>
      <c r="R41" s="10">
        <v>0</v>
      </c>
      <c r="S41" s="10">
        <v>0</v>
      </c>
      <c r="T41" s="4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" customHeight="1">
      <c r="A42" s="30" t="s">
        <v>60</v>
      </c>
      <c r="B42" s="30"/>
      <c r="C42" s="30"/>
      <c r="D42" s="31" t="s">
        <v>54</v>
      </c>
      <c r="E42" s="31"/>
      <c r="F42" s="10">
        <f>SUM(F43:F46)</f>
        <v>1798</v>
      </c>
      <c r="G42" s="10">
        <f>SUM(G43:G46)</f>
        <v>40000</v>
      </c>
      <c r="H42" s="10">
        <f aca="true" t="shared" si="12" ref="H42:S46">SUM(H47)</f>
        <v>0</v>
      </c>
      <c r="I42" s="10">
        <f t="shared" si="12"/>
        <v>0</v>
      </c>
      <c r="J42" s="10">
        <f t="shared" si="12"/>
        <v>0</v>
      </c>
      <c r="K42" s="10">
        <f t="shared" si="12"/>
        <v>0</v>
      </c>
      <c r="L42" s="10">
        <f t="shared" si="12"/>
        <v>0</v>
      </c>
      <c r="M42" s="10">
        <f t="shared" si="12"/>
        <v>0</v>
      </c>
      <c r="N42" s="10">
        <f t="shared" si="12"/>
        <v>1798</v>
      </c>
      <c r="O42" s="10">
        <f t="shared" si="12"/>
        <v>0</v>
      </c>
      <c r="P42" s="10">
        <f t="shared" si="12"/>
        <v>0</v>
      </c>
      <c r="Q42" s="10">
        <f t="shared" si="12"/>
        <v>40000</v>
      </c>
      <c r="R42" s="10">
        <f t="shared" si="12"/>
        <v>0</v>
      </c>
      <c r="S42" s="10">
        <f t="shared" si="12"/>
        <v>0</v>
      </c>
      <c r="T42" s="4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 customHeight="1">
      <c r="A43" s="30"/>
      <c r="B43" s="30"/>
      <c r="C43" s="30"/>
      <c r="D43" s="32" t="s">
        <v>12</v>
      </c>
      <c r="E43" s="6" t="s">
        <v>13</v>
      </c>
      <c r="F43" s="10">
        <f aca="true" t="shared" si="13" ref="F43:G46">H43+J43+L43+N43+P43+R43</f>
        <v>0</v>
      </c>
      <c r="G43" s="10">
        <f t="shared" si="13"/>
        <v>38800</v>
      </c>
      <c r="H43" s="10">
        <f t="shared" si="12"/>
        <v>0</v>
      </c>
      <c r="I43" s="10">
        <f t="shared" si="12"/>
        <v>0</v>
      </c>
      <c r="J43" s="10">
        <f t="shared" si="12"/>
        <v>0</v>
      </c>
      <c r="K43" s="10">
        <f t="shared" si="12"/>
        <v>0</v>
      </c>
      <c r="L43" s="10">
        <f t="shared" si="12"/>
        <v>0</v>
      </c>
      <c r="M43" s="10">
        <f t="shared" si="12"/>
        <v>0</v>
      </c>
      <c r="N43" s="10">
        <f t="shared" si="12"/>
        <v>0</v>
      </c>
      <c r="O43" s="10">
        <f t="shared" si="12"/>
        <v>0</v>
      </c>
      <c r="P43" s="10">
        <f t="shared" si="12"/>
        <v>0</v>
      </c>
      <c r="Q43" s="10">
        <f t="shared" si="12"/>
        <v>38800</v>
      </c>
      <c r="R43" s="10">
        <f t="shared" si="12"/>
        <v>0</v>
      </c>
      <c r="S43" s="10">
        <f t="shared" si="12"/>
        <v>0</v>
      </c>
      <c r="T43" s="4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 customHeight="1">
      <c r="A44" s="30"/>
      <c r="B44" s="30"/>
      <c r="C44" s="30"/>
      <c r="D44" s="32"/>
      <c r="E44" s="6" t="s">
        <v>14</v>
      </c>
      <c r="F44" s="10">
        <f t="shared" si="13"/>
        <v>1780</v>
      </c>
      <c r="G44" s="10">
        <f t="shared" si="13"/>
        <v>1199.6</v>
      </c>
      <c r="H44" s="10">
        <f t="shared" si="12"/>
        <v>0</v>
      </c>
      <c r="I44" s="10">
        <f t="shared" si="12"/>
        <v>0</v>
      </c>
      <c r="J44" s="10">
        <f t="shared" si="12"/>
        <v>0</v>
      </c>
      <c r="K44" s="10">
        <f t="shared" si="12"/>
        <v>0</v>
      </c>
      <c r="L44" s="10">
        <f t="shared" si="12"/>
        <v>0</v>
      </c>
      <c r="M44" s="10">
        <f t="shared" si="12"/>
        <v>0</v>
      </c>
      <c r="N44" s="10">
        <f t="shared" si="12"/>
        <v>1780</v>
      </c>
      <c r="O44" s="10">
        <f t="shared" si="12"/>
        <v>0</v>
      </c>
      <c r="P44" s="10">
        <f t="shared" si="12"/>
        <v>0</v>
      </c>
      <c r="Q44" s="10">
        <f t="shared" si="12"/>
        <v>1199.6</v>
      </c>
      <c r="R44" s="10">
        <f t="shared" si="12"/>
        <v>0</v>
      </c>
      <c r="S44" s="10">
        <f t="shared" si="12"/>
        <v>0</v>
      </c>
      <c r="T44" s="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 customHeight="1">
      <c r="A45" s="30"/>
      <c r="B45" s="30"/>
      <c r="C45" s="30"/>
      <c r="D45" s="32"/>
      <c r="E45" s="6" t="s">
        <v>15</v>
      </c>
      <c r="F45" s="10">
        <f t="shared" si="13"/>
        <v>18</v>
      </c>
      <c r="G45" s="10">
        <f t="shared" si="13"/>
        <v>0.4</v>
      </c>
      <c r="H45" s="10">
        <f t="shared" si="12"/>
        <v>0</v>
      </c>
      <c r="I45" s="10">
        <f t="shared" si="12"/>
        <v>0</v>
      </c>
      <c r="J45" s="10">
        <f t="shared" si="12"/>
        <v>0</v>
      </c>
      <c r="K45" s="10">
        <f t="shared" si="12"/>
        <v>0</v>
      </c>
      <c r="L45" s="10">
        <f t="shared" si="12"/>
        <v>0</v>
      </c>
      <c r="M45" s="10">
        <f t="shared" si="12"/>
        <v>0</v>
      </c>
      <c r="N45" s="10">
        <f t="shared" si="12"/>
        <v>18</v>
      </c>
      <c r="O45" s="10">
        <f t="shared" si="12"/>
        <v>0</v>
      </c>
      <c r="P45" s="10">
        <f t="shared" si="12"/>
        <v>0</v>
      </c>
      <c r="Q45" s="10">
        <f t="shared" si="12"/>
        <v>0.4</v>
      </c>
      <c r="R45" s="10">
        <f t="shared" si="12"/>
        <v>0</v>
      </c>
      <c r="S45" s="10">
        <f t="shared" si="12"/>
        <v>0</v>
      </c>
      <c r="T45" s="4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" customHeight="1">
      <c r="A46" s="30"/>
      <c r="B46" s="30"/>
      <c r="C46" s="30"/>
      <c r="D46" s="32"/>
      <c r="E46" s="6" t="s">
        <v>16</v>
      </c>
      <c r="F46" s="10">
        <f t="shared" si="13"/>
        <v>0</v>
      </c>
      <c r="G46" s="10">
        <f t="shared" si="13"/>
        <v>0</v>
      </c>
      <c r="H46" s="10">
        <f t="shared" si="12"/>
        <v>0</v>
      </c>
      <c r="I46" s="10">
        <f t="shared" si="12"/>
        <v>0</v>
      </c>
      <c r="J46" s="10">
        <f t="shared" si="12"/>
        <v>0</v>
      </c>
      <c r="K46" s="10">
        <f t="shared" si="12"/>
        <v>0</v>
      </c>
      <c r="L46" s="10">
        <f t="shared" si="12"/>
        <v>0</v>
      </c>
      <c r="M46" s="10">
        <f t="shared" si="12"/>
        <v>0</v>
      </c>
      <c r="N46" s="10">
        <f t="shared" si="12"/>
        <v>0</v>
      </c>
      <c r="O46" s="10">
        <f t="shared" si="12"/>
        <v>0</v>
      </c>
      <c r="P46" s="10">
        <f t="shared" si="12"/>
        <v>0</v>
      </c>
      <c r="Q46" s="10">
        <f t="shared" si="12"/>
        <v>0</v>
      </c>
      <c r="R46" s="10">
        <f t="shared" si="12"/>
        <v>0</v>
      </c>
      <c r="S46" s="10">
        <f t="shared" si="12"/>
        <v>0</v>
      </c>
      <c r="T46" s="4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" customHeight="1">
      <c r="A47" s="45" t="s">
        <v>63</v>
      </c>
      <c r="B47" s="41" t="s">
        <v>61</v>
      </c>
      <c r="C47" s="41" t="s">
        <v>19</v>
      </c>
      <c r="D47" s="31" t="s">
        <v>54</v>
      </c>
      <c r="E47" s="31"/>
      <c r="F47" s="10">
        <f aca="true" t="shared" si="14" ref="F47:S47">SUM(F48:F51)</f>
        <v>1798</v>
      </c>
      <c r="G47" s="10">
        <f t="shared" si="14"/>
        <v>40000</v>
      </c>
      <c r="H47" s="10">
        <f t="shared" si="14"/>
        <v>0</v>
      </c>
      <c r="I47" s="10">
        <f t="shared" si="14"/>
        <v>0</v>
      </c>
      <c r="J47" s="10">
        <f t="shared" si="14"/>
        <v>0</v>
      </c>
      <c r="K47" s="10">
        <f t="shared" si="14"/>
        <v>0</v>
      </c>
      <c r="L47" s="10">
        <f t="shared" si="14"/>
        <v>0</v>
      </c>
      <c r="M47" s="10">
        <f t="shared" si="14"/>
        <v>0</v>
      </c>
      <c r="N47" s="10">
        <f t="shared" si="14"/>
        <v>1798</v>
      </c>
      <c r="O47" s="10">
        <f t="shared" si="14"/>
        <v>0</v>
      </c>
      <c r="P47" s="10">
        <f t="shared" si="14"/>
        <v>0</v>
      </c>
      <c r="Q47" s="10">
        <f t="shared" si="14"/>
        <v>40000</v>
      </c>
      <c r="R47" s="10">
        <f t="shared" si="14"/>
        <v>0</v>
      </c>
      <c r="S47" s="10">
        <f t="shared" si="14"/>
        <v>0</v>
      </c>
      <c r="T47" s="4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" customHeight="1">
      <c r="A48" s="45"/>
      <c r="B48" s="41"/>
      <c r="C48" s="41"/>
      <c r="D48" s="32" t="s">
        <v>12</v>
      </c>
      <c r="E48" s="6" t="s">
        <v>13</v>
      </c>
      <c r="F48" s="10">
        <f aca="true" t="shared" si="15" ref="F48:G51">H48+J48+L48+N48+P48+R48</f>
        <v>0</v>
      </c>
      <c r="G48" s="10">
        <f t="shared" si="15"/>
        <v>38800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38800</v>
      </c>
      <c r="R48" s="10">
        <v>0</v>
      </c>
      <c r="S48" s="10">
        <v>0</v>
      </c>
      <c r="T48" s="4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" customHeight="1">
      <c r="A49" s="45"/>
      <c r="B49" s="41"/>
      <c r="C49" s="41"/>
      <c r="D49" s="32"/>
      <c r="E49" s="6" t="s">
        <v>14</v>
      </c>
      <c r="F49" s="10">
        <f t="shared" si="15"/>
        <v>1780</v>
      </c>
      <c r="G49" s="10">
        <f t="shared" si="15"/>
        <v>1199.6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1780</v>
      </c>
      <c r="O49" s="10">
        <v>0</v>
      </c>
      <c r="P49" s="10">
        <v>0</v>
      </c>
      <c r="Q49" s="10">
        <v>1199.6</v>
      </c>
      <c r="R49" s="10">
        <v>0</v>
      </c>
      <c r="S49" s="10">
        <v>0</v>
      </c>
      <c r="T49" s="4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 customHeight="1">
      <c r="A50" s="45"/>
      <c r="B50" s="41"/>
      <c r="C50" s="41"/>
      <c r="D50" s="32"/>
      <c r="E50" s="6" t="s">
        <v>15</v>
      </c>
      <c r="F50" s="10">
        <f t="shared" si="15"/>
        <v>18</v>
      </c>
      <c r="G50" s="10">
        <f t="shared" si="15"/>
        <v>0.4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18</v>
      </c>
      <c r="O50" s="10">
        <v>0</v>
      </c>
      <c r="P50" s="10">
        <v>0</v>
      </c>
      <c r="Q50" s="10">
        <v>0.4</v>
      </c>
      <c r="R50" s="10">
        <v>0</v>
      </c>
      <c r="S50" s="10">
        <v>0</v>
      </c>
      <c r="T50" s="4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" customHeight="1">
      <c r="A51" s="45"/>
      <c r="B51" s="41"/>
      <c r="C51" s="41"/>
      <c r="D51" s="32"/>
      <c r="E51" s="6" t="s">
        <v>16</v>
      </c>
      <c r="F51" s="10">
        <f t="shared" si="15"/>
        <v>0</v>
      </c>
      <c r="G51" s="10">
        <f t="shared" si="15"/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4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" customHeight="1">
      <c r="A52" s="30" t="s">
        <v>62</v>
      </c>
      <c r="B52" s="30"/>
      <c r="C52" s="30"/>
      <c r="D52" s="31" t="s">
        <v>54</v>
      </c>
      <c r="E52" s="31"/>
      <c r="F52" s="10">
        <f>SUM(F53:F56)</f>
        <v>115511.70790000001</v>
      </c>
      <c r="G52" s="10">
        <f>SUM(G53:G56)</f>
        <v>1108082.3895899998</v>
      </c>
      <c r="H52" s="10">
        <f aca="true" t="shared" si="16" ref="H52:S56">SUM(H57,H62,H67,H72,H77,H82,H87,H92,H97,H102,H107,H112)</f>
        <v>3531.21</v>
      </c>
      <c r="I52" s="10">
        <f t="shared" si="16"/>
        <v>0</v>
      </c>
      <c r="J52" s="10">
        <f t="shared" si="16"/>
        <v>7800</v>
      </c>
      <c r="K52" s="10">
        <f t="shared" si="16"/>
        <v>19247.38959</v>
      </c>
      <c r="L52" s="10">
        <f t="shared" si="16"/>
        <v>30996.834600000002</v>
      </c>
      <c r="M52" s="10">
        <f t="shared" si="16"/>
        <v>0</v>
      </c>
      <c r="N52" s="10">
        <f t="shared" si="16"/>
        <v>32220.863299999997</v>
      </c>
      <c r="O52" s="10">
        <f t="shared" si="16"/>
        <v>240000</v>
      </c>
      <c r="P52" s="10">
        <f t="shared" si="16"/>
        <v>40962.8</v>
      </c>
      <c r="Q52" s="10">
        <f t="shared" si="16"/>
        <v>475000</v>
      </c>
      <c r="R52" s="10">
        <f t="shared" si="16"/>
        <v>0</v>
      </c>
      <c r="S52" s="10">
        <f t="shared" si="16"/>
        <v>373835</v>
      </c>
      <c r="T52" s="4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" customHeight="1">
      <c r="A53" s="30"/>
      <c r="B53" s="30"/>
      <c r="C53" s="30"/>
      <c r="D53" s="32" t="s">
        <v>12</v>
      </c>
      <c r="E53" s="6" t="s">
        <v>13</v>
      </c>
      <c r="F53" s="10">
        <f aca="true" t="shared" si="17" ref="F53:G56">H53+J53+L53+N53+P53+R53</f>
        <v>0</v>
      </c>
      <c r="G53" s="10">
        <f t="shared" si="17"/>
        <v>1074839.9</v>
      </c>
      <c r="H53" s="10">
        <f t="shared" si="16"/>
        <v>0</v>
      </c>
      <c r="I53" s="10">
        <f t="shared" si="16"/>
        <v>0</v>
      </c>
      <c r="J53" s="10">
        <f t="shared" si="16"/>
        <v>0</v>
      </c>
      <c r="K53" s="10">
        <f t="shared" si="16"/>
        <v>18669.9</v>
      </c>
      <c r="L53" s="10">
        <f t="shared" si="16"/>
        <v>0</v>
      </c>
      <c r="M53" s="10">
        <f t="shared" si="16"/>
        <v>0</v>
      </c>
      <c r="N53" s="10">
        <f t="shared" si="16"/>
        <v>0</v>
      </c>
      <c r="O53" s="10">
        <f t="shared" si="16"/>
        <v>232800</v>
      </c>
      <c r="P53" s="10">
        <f t="shared" si="16"/>
        <v>0</v>
      </c>
      <c r="Q53" s="10">
        <f t="shared" si="16"/>
        <v>460750</v>
      </c>
      <c r="R53" s="10">
        <f t="shared" si="16"/>
        <v>0</v>
      </c>
      <c r="S53" s="10">
        <f t="shared" si="16"/>
        <v>362620</v>
      </c>
      <c r="T53" s="4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" customHeight="1">
      <c r="A54" s="30"/>
      <c r="B54" s="30"/>
      <c r="C54" s="30"/>
      <c r="D54" s="32"/>
      <c r="E54" s="6" t="s">
        <v>14</v>
      </c>
      <c r="F54" s="10">
        <f t="shared" si="17"/>
        <v>103155.4983</v>
      </c>
      <c r="G54" s="10">
        <f t="shared" si="17"/>
        <v>33231.35958999999</v>
      </c>
      <c r="H54" s="10">
        <f t="shared" si="16"/>
        <v>0</v>
      </c>
      <c r="I54" s="10">
        <f t="shared" si="16"/>
        <v>0</v>
      </c>
      <c r="J54" s="10">
        <f t="shared" si="16"/>
        <v>0</v>
      </c>
      <c r="K54" s="10">
        <f t="shared" si="16"/>
        <v>577.25959</v>
      </c>
      <c r="L54" s="10">
        <f t="shared" si="16"/>
        <v>30688</v>
      </c>
      <c r="M54" s="10">
        <f t="shared" si="16"/>
        <v>0</v>
      </c>
      <c r="N54" s="10">
        <f t="shared" si="16"/>
        <v>31914.698299999996</v>
      </c>
      <c r="O54" s="10">
        <f t="shared" si="16"/>
        <v>7197.699999999999</v>
      </c>
      <c r="P54" s="10">
        <f t="shared" si="16"/>
        <v>40552.8</v>
      </c>
      <c r="Q54" s="10">
        <f t="shared" si="16"/>
        <v>14245.299999999997</v>
      </c>
      <c r="R54" s="10">
        <f t="shared" si="16"/>
        <v>0</v>
      </c>
      <c r="S54" s="10">
        <f t="shared" si="16"/>
        <v>11211.099999999999</v>
      </c>
      <c r="T54" s="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" customHeight="1">
      <c r="A55" s="30"/>
      <c r="B55" s="30"/>
      <c r="C55" s="30"/>
      <c r="D55" s="32"/>
      <c r="E55" s="6" t="s">
        <v>15</v>
      </c>
      <c r="F55" s="10">
        <f t="shared" si="17"/>
        <v>12356.2096</v>
      </c>
      <c r="G55" s="10">
        <f t="shared" si="17"/>
        <v>11.13</v>
      </c>
      <c r="H55" s="10">
        <f t="shared" si="16"/>
        <v>3531.21</v>
      </c>
      <c r="I55" s="10">
        <f t="shared" si="16"/>
        <v>0</v>
      </c>
      <c r="J55" s="10">
        <f t="shared" si="16"/>
        <v>7800</v>
      </c>
      <c r="K55" s="10">
        <f t="shared" si="16"/>
        <v>0.22999999999999998</v>
      </c>
      <c r="L55" s="10">
        <f t="shared" si="16"/>
        <v>308.8346</v>
      </c>
      <c r="M55" s="10">
        <f t="shared" si="16"/>
        <v>0</v>
      </c>
      <c r="N55" s="10">
        <f t="shared" si="16"/>
        <v>306.1650000000001</v>
      </c>
      <c r="O55" s="10">
        <f t="shared" si="16"/>
        <v>2.3000000000000003</v>
      </c>
      <c r="P55" s="10">
        <f t="shared" si="16"/>
        <v>410</v>
      </c>
      <c r="Q55" s="10">
        <f t="shared" si="16"/>
        <v>4.7</v>
      </c>
      <c r="R55" s="10">
        <f t="shared" si="16"/>
        <v>0</v>
      </c>
      <c r="S55" s="10">
        <f t="shared" si="16"/>
        <v>3.9000000000000004</v>
      </c>
      <c r="T55" s="4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" customHeight="1">
      <c r="A56" s="30"/>
      <c r="B56" s="30"/>
      <c r="C56" s="30"/>
      <c r="D56" s="32"/>
      <c r="E56" s="6" t="s">
        <v>16</v>
      </c>
      <c r="F56" s="10">
        <f t="shared" si="17"/>
        <v>0</v>
      </c>
      <c r="G56" s="10">
        <f t="shared" si="17"/>
        <v>0</v>
      </c>
      <c r="H56" s="10">
        <f t="shared" si="16"/>
        <v>0</v>
      </c>
      <c r="I56" s="10">
        <f t="shared" si="16"/>
        <v>0</v>
      </c>
      <c r="J56" s="10">
        <f t="shared" si="16"/>
        <v>0</v>
      </c>
      <c r="K56" s="10">
        <f t="shared" si="16"/>
        <v>0</v>
      </c>
      <c r="L56" s="10">
        <f t="shared" si="16"/>
        <v>0</v>
      </c>
      <c r="M56" s="10">
        <f t="shared" si="16"/>
        <v>0</v>
      </c>
      <c r="N56" s="10">
        <f t="shared" si="16"/>
        <v>0</v>
      </c>
      <c r="O56" s="10">
        <f t="shared" si="16"/>
        <v>0</v>
      </c>
      <c r="P56" s="10">
        <f t="shared" si="16"/>
        <v>0</v>
      </c>
      <c r="Q56" s="10">
        <f t="shared" si="16"/>
        <v>0</v>
      </c>
      <c r="R56" s="10">
        <f t="shared" si="16"/>
        <v>0</v>
      </c>
      <c r="S56" s="10">
        <f t="shared" si="16"/>
        <v>0</v>
      </c>
      <c r="T56" s="4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" customHeight="1">
      <c r="A57" s="45" t="s">
        <v>63</v>
      </c>
      <c r="B57" s="41" t="s">
        <v>20</v>
      </c>
      <c r="C57" s="41" t="s">
        <v>21</v>
      </c>
      <c r="D57" s="31" t="s">
        <v>54</v>
      </c>
      <c r="E57" s="31"/>
      <c r="F57" s="10">
        <f aca="true" t="shared" si="18" ref="F57:S57">SUM(F58:F61)</f>
        <v>31239.798300000002</v>
      </c>
      <c r="G57" s="10">
        <f t="shared" si="18"/>
        <v>240000</v>
      </c>
      <c r="H57" s="10">
        <f t="shared" si="18"/>
        <v>0</v>
      </c>
      <c r="I57" s="10">
        <f t="shared" si="18"/>
        <v>0</v>
      </c>
      <c r="J57" s="10">
        <f t="shared" si="18"/>
        <v>0</v>
      </c>
      <c r="K57" s="10">
        <f t="shared" si="18"/>
        <v>0</v>
      </c>
      <c r="L57" s="10">
        <f t="shared" si="18"/>
        <v>0</v>
      </c>
      <c r="M57" s="10">
        <f t="shared" si="18"/>
        <v>0</v>
      </c>
      <c r="N57" s="10">
        <f t="shared" si="18"/>
        <v>11039.7983</v>
      </c>
      <c r="O57" s="10">
        <f t="shared" si="18"/>
        <v>0</v>
      </c>
      <c r="P57" s="10">
        <f t="shared" si="18"/>
        <v>20200</v>
      </c>
      <c r="Q57" s="10">
        <f t="shared" si="18"/>
        <v>110000</v>
      </c>
      <c r="R57" s="10">
        <f t="shared" si="18"/>
        <v>0</v>
      </c>
      <c r="S57" s="10">
        <f t="shared" si="18"/>
        <v>130000</v>
      </c>
      <c r="T57" s="4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" customHeight="1">
      <c r="A58" s="45"/>
      <c r="B58" s="41"/>
      <c r="C58" s="41"/>
      <c r="D58" s="32" t="s">
        <v>12</v>
      </c>
      <c r="E58" s="6" t="s">
        <v>13</v>
      </c>
      <c r="F58" s="10">
        <f aca="true" t="shared" si="19" ref="F58:G61">H58+J58+L58+N58+P58+R58</f>
        <v>0</v>
      </c>
      <c r="G58" s="10">
        <f t="shared" si="19"/>
        <v>232800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106700</v>
      </c>
      <c r="R58" s="10">
        <v>0</v>
      </c>
      <c r="S58" s="10">
        <v>126100</v>
      </c>
      <c r="T58" s="4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" customHeight="1">
      <c r="A59" s="45"/>
      <c r="B59" s="41"/>
      <c r="C59" s="41"/>
      <c r="D59" s="32"/>
      <c r="E59" s="6" t="s">
        <v>14</v>
      </c>
      <c r="F59" s="10">
        <f t="shared" si="19"/>
        <v>30930.493300000002</v>
      </c>
      <c r="G59" s="10">
        <f t="shared" si="19"/>
        <v>7197.5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10930.4933</v>
      </c>
      <c r="O59" s="10">
        <v>0</v>
      </c>
      <c r="P59" s="10">
        <v>20000</v>
      </c>
      <c r="Q59" s="10">
        <v>3298.9</v>
      </c>
      <c r="R59" s="10">
        <v>0</v>
      </c>
      <c r="S59" s="10">
        <v>3898.6</v>
      </c>
      <c r="T59" s="4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" customHeight="1">
      <c r="A60" s="45"/>
      <c r="B60" s="41"/>
      <c r="C60" s="41"/>
      <c r="D60" s="32"/>
      <c r="E60" s="6" t="s">
        <v>15</v>
      </c>
      <c r="F60" s="10">
        <f t="shared" si="19"/>
        <v>309.305</v>
      </c>
      <c r="G60" s="10">
        <f t="shared" si="19"/>
        <v>2.5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109.305</v>
      </c>
      <c r="O60" s="10">
        <v>0</v>
      </c>
      <c r="P60" s="10">
        <v>200</v>
      </c>
      <c r="Q60" s="10">
        <v>1.1</v>
      </c>
      <c r="R60" s="10">
        <v>0</v>
      </c>
      <c r="S60" s="10">
        <v>1.4</v>
      </c>
      <c r="T60" s="4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" customHeight="1">
      <c r="A61" s="45"/>
      <c r="B61" s="41"/>
      <c r="C61" s="41"/>
      <c r="D61" s="32"/>
      <c r="E61" s="6" t="s">
        <v>16</v>
      </c>
      <c r="F61" s="10">
        <f t="shared" si="19"/>
        <v>0</v>
      </c>
      <c r="G61" s="10">
        <f t="shared" si="19"/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4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" customHeight="1">
      <c r="A62" s="45" t="s">
        <v>64</v>
      </c>
      <c r="B62" s="41" t="s">
        <v>20</v>
      </c>
      <c r="C62" s="41" t="s">
        <v>22</v>
      </c>
      <c r="D62" s="31" t="s">
        <v>54</v>
      </c>
      <c r="E62" s="31"/>
      <c r="F62" s="10">
        <f aca="true" t="shared" si="20" ref="F62:S62">SUM(F63:F66)</f>
        <v>23793.37094</v>
      </c>
      <c r="G62" s="10">
        <f t="shared" si="20"/>
        <v>290000</v>
      </c>
      <c r="H62" s="10">
        <f t="shared" si="20"/>
        <v>0</v>
      </c>
      <c r="I62" s="10">
        <f t="shared" si="20"/>
        <v>0</v>
      </c>
      <c r="J62" s="10">
        <f t="shared" si="20"/>
        <v>0</v>
      </c>
      <c r="K62" s="10">
        <f t="shared" si="20"/>
        <v>0</v>
      </c>
      <c r="L62" s="10">
        <f t="shared" si="20"/>
        <v>23793.37094</v>
      </c>
      <c r="M62" s="10">
        <f t="shared" si="20"/>
        <v>0</v>
      </c>
      <c r="N62" s="10">
        <f t="shared" si="20"/>
        <v>0</v>
      </c>
      <c r="O62" s="10">
        <f t="shared" si="20"/>
        <v>85000</v>
      </c>
      <c r="P62" s="10">
        <f t="shared" si="20"/>
        <v>0</v>
      </c>
      <c r="Q62" s="10">
        <f t="shared" si="20"/>
        <v>205000</v>
      </c>
      <c r="R62" s="10">
        <f t="shared" si="20"/>
        <v>0</v>
      </c>
      <c r="S62" s="10">
        <f t="shared" si="20"/>
        <v>0</v>
      </c>
      <c r="T62" s="4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" customHeight="1">
      <c r="A63" s="45"/>
      <c r="B63" s="41"/>
      <c r="C63" s="41"/>
      <c r="D63" s="32" t="s">
        <v>12</v>
      </c>
      <c r="E63" s="6" t="s">
        <v>13</v>
      </c>
      <c r="F63" s="10">
        <f aca="true" t="shared" si="21" ref="F63:G66">H63+J63+L63+N63+P63+R63</f>
        <v>0</v>
      </c>
      <c r="G63" s="10">
        <f t="shared" si="21"/>
        <v>281300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82450</v>
      </c>
      <c r="P63" s="10">
        <v>0</v>
      </c>
      <c r="Q63" s="10">
        <v>198850</v>
      </c>
      <c r="R63" s="10">
        <v>0</v>
      </c>
      <c r="S63" s="10">
        <v>0</v>
      </c>
      <c r="T63" s="4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" customHeight="1">
      <c r="A64" s="45"/>
      <c r="B64" s="41"/>
      <c r="C64" s="41"/>
      <c r="D64" s="32"/>
      <c r="E64" s="6" t="s">
        <v>14</v>
      </c>
      <c r="F64" s="10">
        <f t="shared" si="21"/>
        <v>23556.57094</v>
      </c>
      <c r="G64" s="10">
        <f t="shared" si="21"/>
        <v>8697.2</v>
      </c>
      <c r="H64" s="10">
        <v>0</v>
      </c>
      <c r="I64" s="10">
        <v>0</v>
      </c>
      <c r="J64" s="10">
        <v>0</v>
      </c>
      <c r="K64" s="10">
        <v>0</v>
      </c>
      <c r="L64" s="10">
        <v>23556.57094</v>
      </c>
      <c r="M64" s="10">
        <v>0</v>
      </c>
      <c r="N64" s="10">
        <v>0</v>
      </c>
      <c r="O64" s="10">
        <v>2549.2</v>
      </c>
      <c r="P64" s="10">
        <v>0</v>
      </c>
      <c r="Q64" s="10">
        <v>6148</v>
      </c>
      <c r="R64" s="10">
        <v>0</v>
      </c>
      <c r="S64" s="10">
        <v>0</v>
      </c>
      <c r="T64" s="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" customHeight="1">
      <c r="A65" s="45"/>
      <c r="B65" s="41"/>
      <c r="C65" s="41"/>
      <c r="D65" s="32"/>
      <c r="E65" s="6" t="s">
        <v>15</v>
      </c>
      <c r="F65" s="10">
        <f t="shared" si="21"/>
        <v>236.8</v>
      </c>
      <c r="G65" s="10">
        <f t="shared" si="21"/>
        <v>2.8</v>
      </c>
      <c r="H65" s="10">
        <v>0</v>
      </c>
      <c r="I65" s="10">
        <v>0</v>
      </c>
      <c r="J65" s="10">
        <v>0</v>
      </c>
      <c r="K65" s="10">
        <v>0</v>
      </c>
      <c r="L65" s="10">
        <v>236.8</v>
      </c>
      <c r="M65" s="10">
        <v>0</v>
      </c>
      <c r="N65" s="10">
        <v>0</v>
      </c>
      <c r="O65" s="10">
        <v>0.8</v>
      </c>
      <c r="P65" s="10">
        <v>0</v>
      </c>
      <c r="Q65" s="10">
        <v>2</v>
      </c>
      <c r="R65" s="10">
        <v>0</v>
      </c>
      <c r="S65" s="10">
        <v>0</v>
      </c>
      <c r="T65" s="4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" customHeight="1">
      <c r="A66" s="45"/>
      <c r="B66" s="41"/>
      <c r="C66" s="41"/>
      <c r="D66" s="32"/>
      <c r="E66" s="6" t="s">
        <v>16</v>
      </c>
      <c r="F66" s="10">
        <f t="shared" si="21"/>
        <v>0</v>
      </c>
      <c r="G66" s="10">
        <f t="shared" si="21"/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4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" customHeight="1">
      <c r="A67" s="45" t="s">
        <v>65</v>
      </c>
      <c r="B67" s="41" t="s">
        <v>20</v>
      </c>
      <c r="C67" s="41" t="s">
        <v>23</v>
      </c>
      <c r="D67" s="31" t="s">
        <v>54</v>
      </c>
      <c r="E67" s="31"/>
      <c r="F67" s="10">
        <f aca="true" t="shared" si="22" ref="F67:S67">SUM(F68:F71)</f>
        <v>34297.5</v>
      </c>
      <c r="G67" s="10">
        <f t="shared" si="22"/>
        <v>275000</v>
      </c>
      <c r="H67" s="10">
        <f t="shared" si="22"/>
        <v>0</v>
      </c>
      <c r="I67" s="10">
        <f t="shared" si="22"/>
        <v>0</v>
      </c>
      <c r="J67" s="10">
        <f t="shared" si="22"/>
        <v>0</v>
      </c>
      <c r="K67" s="10">
        <f t="shared" si="22"/>
        <v>0</v>
      </c>
      <c r="L67" s="10">
        <f t="shared" si="22"/>
        <v>0</v>
      </c>
      <c r="M67" s="10">
        <f t="shared" si="22"/>
        <v>0</v>
      </c>
      <c r="N67" s="10">
        <f t="shared" si="22"/>
        <v>13534.699999999999</v>
      </c>
      <c r="O67" s="10">
        <f t="shared" si="22"/>
        <v>0</v>
      </c>
      <c r="P67" s="10">
        <f t="shared" si="22"/>
        <v>20762.8</v>
      </c>
      <c r="Q67" s="10">
        <f t="shared" si="22"/>
        <v>100000</v>
      </c>
      <c r="R67" s="10">
        <f t="shared" si="22"/>
        <v>0</v>
      </c>
      <c r="S67" s="10">
        <f t="shared" si="22"/>
        <v>175000</v>
      </c>
      <c r="T67" s="4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8" customHeight="1">
      <c r="A68" s="45"/>
      <c r="B68" s="41"/>
      <c r="C68" s="41"/>
      <c r="D68" s="32" t="s">
        <v>12</v>
      </c>
      <c r="E68" s="6" t="s">
        <v>13</v>
      </c>
      <c r="F68" s="10">
        <f aca="true" t="shared" si="23" ref="F68:G71">H68+J68+L68+N68+P68+R68</f>
        <v>0</v>
      </c>
      <c r="G68" s="10">
        <f t="shared" si="23"/>
        <v>266750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97000</v>
      </c>
      <c r="R68" s="10">
        <v>0</v>
      </c>
      <c r="S68" s="10">
        <v>169750</v>
      </c>
      <c r="T68" s="4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8" customHeight="1">
      <c r="A69" s="45"/>
      <c r="B69" s="41"/>
      <c r="C69" s="41"/>
      <c r="D69" s="32"/>
      <c r="E69" s="6" t="s">
        <v>14</v>
      </c>
      <c r="F69" s="10">
        <f t="shared" si="23"/>
        <v>33966.35</v>
      </c>
      <c r="G69" s="10">
        <f t="shared" si="23"/>
        <v>8247.2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13413.55</v>
      </c>
      <c r="O69" s="10">
        <v>0</v>
      </c>
      <c r="P69" s="10">
        <v>20552.8</v>
      </c>
      <c r="Q69" s="10">
        <v>2999</v>
      </c>
      <c r="R69" s="10">
        <v>0</v>
      </c>
      <c r="S69" s="10">
        <v>5248.2</v>
      </c>
      <c r="T69" s="4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" customHeight="1">
      <c r="A70" s="45"/>
      <c r="B70" s="41"/>
      <c r="C70" s="41"/>
      <c r="D70" s="32"/>
      <c r="E70" s="6" t="s">
        <v>15</v>
      </c>
      <c r="F70" s="10">
        <f t="shared" si="23"/>
        <v>331.15</v>
      </c>
      <c r="G70" s="10">
        <f t="shared" si="23"/>
        <v>2.8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121.15</v>
      </c>
      <c r="O70" s="10">
        <v>0</v>
      </c>
      <c r="P70" s="10">
        <v>210</v>
      </c>
      <c r="Q70" s="10">
        <v>1</v>
      </c>
      <c r="R70" s="10">
        <v>0</v>
      </c>
      <c r="S70" s="10">
        <v>1.8</v>
      </c>
      <c r="T70" s="4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8" customHeight="1">
      <c r="A71" s="45"/>
      <c r="B71" s="41"/>
      <c r="C71" s="41"/>
      <c r="D71" s="32"/>
      <c r="E71" s="6" t="s">
        <v>16</v>
      </c>
      <c r="F71" s="10">
        <f t="shared" si="23"/>
        <v>0</v>
      </c>
      <c r="G71" s="10">
        <f t="shared" si="23"/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4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8" customHeight="1">
      <c r="A72" s="45" t="s">
        <v>66</v>
      </c>
      <c r="B72" s="41" t="s">
        <v>20</v>
      </c>
      <c r="C72" s="41" t="s">
        <v>110</v>
      </c>
      <c r="D72" s="31" t="s">
        <v>54</v>
      </c>
      <c r="E72" s="31"/>
      <c r="F72" s="10">
        <f aca="true" t="shared" si="24" ref="F72:S72">SUM(F73:F76)</f>
        <v>2417.99</v>
      </c>
      <c r="G72" s="10">
        <f t="shared" si="24"/>
        <v>11691.25</v>
      </c>
      <c r="H72" s="10">
        <f t="shared" si="24"/>
        <v>2417.99</v>
      </c>
      <c r="I72" s="10">
        <f t="shared" si="24"/>
        <v>0</v>
      </c>
      <c r="J72" s="10">
        <f t="shared" si="24"/>
        <v>0</v>
      </c>
      <c r="K72" s="10">
        <f t="shared" si="24"/>
        <v>11691.25</v>
      </c>
      <c r="L72" s="10">
        <f t="shared" si="24"/>
        <v>0</v>
      </c>
      <c r="M72" s="10">
        <f t="shared" si="24"/>
        <v>0</v>
      </c>
      <c r="N72" s="10">
        <f t="shared" si="24"/>
        <v>0</v>
      </c>
      <c r="O72" s="10">
        <f t="shared" si="24"/>
        <v>0</v>
      </c>
      <c r="P72" s="10">
        <f t="shared" si="24"/>
        <v>0</v>
      </c>
      <c r="Q72" s="10">
        <f t="shared" si="24"/>
        <v>0</v>
      </c>
      <c r="R72" s="10">
        <f t="shared" si="24"/>
        <v>0</v>
      </c>
      <c r="S72" s="10">
        <f t="shared" si="24"/>
        <v>0</v>
      </c>
      <c r="T72" s="4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8" customHeight="1">
      <c r="A73" s="45"/>
      <c r="B73" s="41"/>
      <c r="C73" s="41"/>
      <c r="D73" s="32" t="s">
        <v>12</v>
      </c>
      <c r="E73" s="6" t="s">
        <v>13</v>
      </c>
      <c r="F73" s="10">
        <f aca="true" t="shared" si="25" ref="F73:G76">H73+J73+L73+N73+P73+R73</f>
        <v>0</v>
      </c>
      <c r="G73" s="10">
        <f t="shared" si="25"/>
        <v>11340.5</v>
      </c>
      <c r="H73" s="10">
        <v>0</v>
      </c>
      <c r="I73" s="10">
        <v>0</v>
      </c>
      <c r="J73" s="10">
        <v>0</v>
      </c>
      <c r="K73" s="10">
        <v>11340.5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4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8" customHeight="1">
      <c r="A74" s="45"/>
      <c r="B74" s="41"/>
      <c r="C74" s="41"/>
      <c r="D74" s="32"/>
      <c r="E74" s="6" t="s">
        <v>14</v>
      </c>
      <c r="F74" s="10">
        <f t="shared" si="25"/>
        <v>0</v>
      </c>
      <c r="G74" s="10">
        <f t="shared" si="25"/>
        <v>350.6</v>
      </c>
      <c r="H74" s="10">
        <v>0</v>
      </c>
      <c r="I74" s="10">
        <v>0</v>
      </c>
      <c r="J74" s="10">
        <v>0</v>
      </c>
      <c r="K74" s="10">
        <v>350.6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8" customHeight="1">
      <c r="A75" s="45"/>
      <c r="B75" s="41"/>
      <c r="C75" s="41"/>
      <c r="D75" s="32"/>
      <c r="E75" s="6" t="s">
        <v>15</v>
      </c>
      <c r="F75" s="10">
        <f t="shared" si="25"/>
        <v>2417.99</v>
      </c>
      <c r="G75" s="10">
        <f t="shared" si="25"/>
        <v>0.15</v>
      </c>
      <c r="H75" s="10">
        <v>2417.99</v>
      </c>
      <c r="I75" s="10">
        <v>0</v>
      </c>
      <c r="J75" s="10">
        <v>0</v>
      </c>
      <c r="K75" s="10">
        <v>0.15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4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8" customHeight="1">
      <c r="A76" s="45"/>
      <c r="B76" s="41"/>
      <c r="C76" s="41"/>
      <c r="D76" s="32"/>
      <c r="E76" s="6" t="s">
        <v>16</v>
      </c>
      <c r="F76" s="10">
        <f t="shared" si="25"/>
        <v>0</v>
      </c>
      <c r="G76" s="10">
        <f t="shared" si="25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4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8" customHeight="1">
      <c r="A77" s="45" t="s">
        <v>67</v>
      </c>
      <c r="B77" s="41" t="s">
        <v>20</v>
      </c>
      <c r="C77" s="41" t="s">
        <v>111</v>
      </c>
      <c r="D77" s="31" t="s">
        <v>54</v>
      </c>
      <c r="E77" s="31"/>
      <c r="F77" s="10">
        <f aca="true" t="shared" si="26" ref="F77:S77">SUM(F78:F81)</f>
        <v>2600</v>
      </c>
      <c r="G77" s="10">
        <f t="shared" si="26"/>
        <v>31000</v>
      </c>
      <c r="H77" s="10">
        <f t="shared" si="26"/>
        <v>0</v>
      </c>
      <c r="I77" s="10">
        <f t="shared" si="26"/>
        <v>0</v>
      </c>
      <c r="J77" s="10">
        <f t="shared" si="26"/>
        <v>2600</v>
      </c>
      <c r="K77" s="10">
        <f t="shared" si="26"/>
        <v>0</v>
      </c>
      <c r="L77" s="10">
        <f t="shared" si="26"/>
        <v>0</v>
      </c>
      <c r="M77" s="10">
        <f t="shared" si="26"/>
        <v>0</v>
      </c>
      <c r="N77" s="10">
        <f t="shared" si="26"/>
        <v>0</v>
      </c>
      <c r="O77" s="10">
        <f t="shared" si="26"/>
        <v>31000</v>
      </c>
      <c r="P77" s="10">
        <f t="shared" si="26"/>
        <v>0</v>
      </c>
      <c r="Q77" s="10">
        <f t="shared" si="26"/>
        <v>0</v>
      </c>
      <c r="R77" s="10">
        <f t="shared" si="26"/>
        <v>0</v>
      </c>
      <c r="S77" s="10">
        <f t="shared" si="26"/>
        <v>0</v>
      </c>
      <c r="T77" s="4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8" customHeight="1">
      <c r="A78" s="45"/>
      <c r="B78" s="41"/>
      <c r="C78" s="41"/>
      <c r="D78" s="32" t="s">
        <v>12</v>
      </c>
      <c r="E78" s="6" t="s">
        <v>13</v>
      </c>
      <c r="F78" s="10">
        <f aca="true" t="shared" si="27" ref="F78:G81">H78+J78+L78+N78+P78+R78</f>
        <v>0</v>
      </c>
      <c r="G78" s="10">
        <f t="shared" si="27"/>
        <v>30070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30070</v>
      </c>
      <c r="P78" s="10">
        <v>0</v>
      </c>
      <c r="Q78" s="10">
        <v>0</v>
      </c>
      <c r="R78" s="10">
        <v>0</v>
      </c>
      <c r="S78" s="10">
        <v>0</v>
      </c>
      <c r="T78" s="4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8" customHeight="1">
      <c r="A79" s="45"/>
      <c r="B79" s="41"/>
      <c r="C79" s="41"/>
      <c r="D79" s="32"/>
      <c r="E79" s="6" t="s">
        <v>14</v>
      </c>
      <c r="F79" s="10">
        <f t="shared" si="27"/>
        <v>0</v>
      </c>
      <c r="G79" s="10">
        <f t="shared" si="27"/>
        <v>929.7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929.7</v>
      </c>
      <c r="P79" s="10">
        <v>0</v>
      </c>
      <c r="Q79" s="10">
        <v>0</v>
      </c>
      <c r="R79" s="10">
        <v>0</v>
      </c>
      <c r="S79" s="10">
        <v>0</v>
      </c>
      <c r="T79" s="4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8" customHeight="1">
      <c r="A80" s="45"/>
      <c r="B80" s="41"/>
      <c r="C80" s="41"/>
      <c r="D80" s="32"/>
      <c r="E80" s="6" t="s">
        <v>15</v>
      </c>
      <c r="F80" s="10">
        <f t="shared" si="27"/>
        <v>2600</v>
      </c>
      <c r="G80" s="10">
        <f t="shared" si="27"/>
        <v>0.3</v>
      </c>
      <c r="H80" s="10">
        <v>0</v>
      </c>
      <c r="I80" s="10">
        <v>0</v>
      </c>
      <c r="J80" s="10">
        <v>2600</v>
      </c>
      <c r="K80" s="10">
        <v>0</v>
      </c>
      <c r="L80" s="10">
        <v>0</v>
      </c>
      <c r="M80" s="10">
        <v>0</v>
      </c>
      <c r="N80" s="10">
        <v>0</v>
      </c>
      <c r="O80" s="10">
        <v>0.3</v>
      </c>
      <c r="P80" s="10">
        <v>0</v>
      </c>
      <c r="Q80" s="10">
        <v>0</v>
      </c>
      <c r="R80" s="10">
        <v>0</v>
      </c>
      <c r="S80" s="10">
        <v>0</v>
      </c>
      <c r="T80" s="4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8" customHeight="1">
      <c r="A81" s="45"/>
      <c r="B81" s="41"/>
      <c r="C81" s="41"/>
      <c r="D81" s="32"/>
      <c r="E81" s="6" t="s">
        <v>16</v>
      </c>
      <c r="F81" s="10">
        <f t="shared" si="27"/>
        <v>0</v>
      </c>
      <c r="G81" s="10">
        <f t="shared" si="27"/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4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8" customHeight="1">
      <c r="A82" s="45" t="s">
        <v>68</v>
      </c>
      <c r="B82" s="41" t="s">
        <v>20</v>
      </c>
      <c r="C82" s="41" t="s">
        <v>112</v>
      </c>
      <c r="D82" s="31" t="s">
        <v>54</v>
      </c>
      <c r="E82" s="31"/>
      <c r="F82" s="10">
        <f aca="true" t="shared" si="28" ref="F82:S82">SUM(F83:F86)</f>
        <v>2600</v>
      </c>
      <c r="G82" s="10">
        <f t="shared" si="28"/>
        <v>32000</v>
      </c>
      <c r="H82" s="10">
        <f t="shared" si="28"/>
        <v>0</v>
      </c>
      <c r="I82" s="10">
        <f t="shared" si="28"/>
        <v>0</v>
      </c>
      <c r="J82" s="10">
        <f t="shared" si="28"/>
        <v>2600</v>
      </c>
      <c r="K82" s="10">
        <f t="shared" si="28"/>
        <v>0</v>
      </c>
      <c r="L82" s="10">
        <f t="shared" si="28"/>
        <v>0</v>
      </c>
      <c r="M82" s="10">
        <f t="shared" si="28"/>
        <v>0</v>
      </c>
      <c r="N82" s="10">
        <f t="shared" si="28"/>
        <v>0</v>
      </c>
      <c r="O82" s="10">
        <f t="shared" si="28"/>
        <v>32000</v>
      </c>
      <c r="P82" s="10">
        <f t="shared" si="28"/>
        <v>0</v>
      </c>
      <c r="Q82" s="10">
        <f t="shared" si="28"/>
        <v>0</v>
      </c>
      <c r="R82" s="10">
        <f t="shared" si="28"/>
        <v>0</v>
      </c>
      <c r="S82" s="10">
        <f t="shared" si="28"/>
        <v>0</v>
      </c>
      <c r="T82" s="4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8" customHeight="1">
      <c r="A83" s="45"/>
      <c r="B83" s="41"/>
      <c r="C83" s="41"/>
      <c r="D83" s="32" t="s">
        <v>12</v>
      </c>
      <c r="E83" s="6" t="s">
        <v>13</v>
      </c>
      <c r="F83" s="10">
        <f aca="true" t="shared" si="29" ref="F83:G86">H83+J83+L83+N83+P83+R83</f>
        <v>0</v>
      </c>
      <c r="G83" s="10">
        <f t="shared" si="29"/>
        <v>31040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31040</v>
      </c>
      <c r="P83" s="10">
        <v>0</v>
      </c>
      <c r="Q83" s="10">
        <v>0</v>
      </c>
      <c r="R83" s="10">
        <v>0</v>
      </c>
      <c r="S83" s="10">
        <v>0</v>
      </c>
      <c r="T83" s="4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8" customHeight="1">
      <c r="A84" s="45"/>
      <c r="B84" s="41"/>
      <c r="C84" s="41"/>
      <c r="D84" s="32"/>
      <c r="E84" s="6" t="s">
        <v>14</v>
      </c>
      <c r="F84" s="10">
        <f t="shared" si="29"/>
        <v>0</v>
      </c>
      <c r="G84" s="10">
        <f t="shared" si="29"/>
        <v>959.7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959.7</v>
      </c>
      <c r="P84" s="10">
        <v>0</v>
      </c>
      <c r="Q84" s="10">
        <v>0</v>
      </c>
      <c r="R84" s="10">
        <v>0</v>
      </c>
      <c r="S84" s="10">
        <v>0</v>
      </c>
      <c r="T84" s="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8" customHeight="1">
      <c r="A85" s="45"/>
      <c r="B85" s="41"/>
      <c r="C85" s="41"/>
      <c r="D85" s="32"/>
      <c r="E85" s="6" t="s">
        <v>15</v>
      </c>
      <c r="F85" s="10">
        <f t="shared" si="29"/>
        <v>2600</v>
      </c>
      <c r="G85" s="10">
        <f t="shared" si="29"/>
        <v>0.3</v>
      </c>
      <c r="H85" s="10">
        <v>0</v>
      </c>
      <c r="I85" s="10">
        <v>0</v>
      </c>
      <c r="J85" s="10">
        <v>2600</v>
      </c>
      <c r="K85" s="10">
        <v>0</v>
      </c>
      <c r="L85" s="10">
        <v>0</v>
      </c>
      <c r="M85" s="10">
        <v>0</v>
      </c>
      <c r="N85" s="10">
        <v>0</v>
      </c>
      <c r="O85" s="10">
        <v>0.3</v>
      </c>
      <c r="P85" s="10">
        <v>0</v>
      </c>
      <c r="Q85" s="10">
        <v>0</v>
      </c>
      <c r="R85" s="10">
        <v>0</v>
      </c>
      <c r="S85" s="10">
        <v>0</v>
      </c>
      <c r="T85" s="4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8" customHeight="1">
      <c r="A86" s="45"/>
      <c r="B86" s="41"/>
      <c r="C86" s="41"/>
      <c r="D86" s="32"/>
      <c r="E86" s="6" t="s">
        <v>16</v>
      </c>
      <c r="F86" s="10">
        <f t="shared" si="29"/>
        <v>0</v>
      </c>
      <c r="G86" s="10">
        <f t="shared" si="29"/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4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8" customHeight="1">
      <c r="A87" s="45" t="s">
        <v>69</v>
      </c>
      <c r="B87" s="41" t="s">
        <v>20</v>
      </c>
      <c r="C87" s="41" t="s">
        <v>119</v>
      </c>
      <c r="D87" s="31" t="s">
        <v>54</v>
      </c>
      <c r="E87" s="31"/>
      <c r="F87" s="10">
        <f aca="true" t="shared" si="30" ref="F87:S87">SUM(F88:F91)</f>
        <v>2600</v>
      </c>
      <c r="G87" s="10">
        <f t="shared" si="30"/>
        <v>32000</v>
      </c>
      <c r="H87" s="10">
        <f t="shared" si="30"/>
        <v>0</v>
      </c>
      <c r="I87" s="10">
        <f t="shared" si="30"/>
        <v>0</v>
      </c>
      <c r="J87" s="10">
        <f t="shared" si="30"/>
        <v>2600</v>
      </c>
      <c r="K87" s="10">
        <f t="shared" si="30"/>
        <v>0</v>
      </c>
      <c r="L87" s="10">
        <f t="shared" si="30"/>
        <v>0</v>
      </c>
      <c r="M87" s="10">
        <f t="shared" si="30"/>
        <v>0</v>
      </c>
      <c r="N87" s="10">
        <f t="shared" si="30"/>
        <v>0</v>
      </c>
      <c r="O87" s="10">
        <f t="shared" si="30"/>
        <v>32000</v>
      </c>
      <c r="P87" s="10">
        <f t="shared" si="30"/>
        <v>0</v>
      </c>
      <c r="Q87" s="10">
        <f t="shared" si="30"/>
        <v>0</v>
      </c>
      <c r="R87" s="10">
        <f t="shared" si="30"/>
        <v>0</v>
      </c>
      <c r="S87" s="10">
        <f t="shared" si="30"/>
        <v>0</v>
      </c>
      <c r="T87" s="4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8" customHeight="1">
      <c r="A88" s="45"/>
      <c r="B88" s="41"/>
      <c r="C88" s="41"/>
      <c r="D88" s="32" t="s">
        <v>12</v>
      </c>
      <c r="E88" s="6" t="s">
        <v>13</v>
      </c>
      <c r="F88" s="10">
        <f aca="true" t="shared" si="31" ref="F88:G91">H88+J88+L88+N88+P88+R88</f>
        <v>0</v>
      </c>
      <c r="G88" s="10">
        <f t="shared" si="31"/>
        <v>31040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31040</v>
      </c>
      <c r="P88" s="10">
        <v>0</v>
      </c>
      <c r="Q88" s="10">
        <v>0</v>
      </c>
      <c r="R88" s="10">
        <v>0</v>
      </c>
      <c r="S88" s="10">
        <v>0</v>
      </c>
      <c r="T88" s="4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8" customHeight="1">
      <c r="A89" s="45"/>
      <c r="B89" s="41"/>
      <c r="C89" s="41"/>
      <c r="D89" s="32"/>
      <c r="E89" s="6" t="s">
        <v>14</v>
      </c>
      <c r="F89" s="10">
        <f t="shared" si="31"/>
        <v>0</v>
      </c>
      <c r="G89" s="10">
        <f t="shared" si="31"/>
        <v>959.7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959.7</v>
      </c>
      <c r="P89" s="10">
        <v>0</v>
      </c>
      <c r="Q89" s="10">
        <v>0</v>
      </c>
      <c r="R89" s="10">
        <v>0</v>
      </c>
      <c r="S89" s="10">
        <v>0</v>
      </c>
      <c r="T89" s="4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8" customHeight="1">
      <c r="A90" s="45"/>
      <c r="B90" s="41"/>
      <c r="C90" s="41"/>
      <c r="D90" s="32"/>
      <c r="E90" s="6" t="s">
        <v>15</v>
      </c>
      <c r="F90" s="10">
        <f t="shared" si="31"/>
        <v>2600</v>
      </c>
      <c r="G90" s="10">
        <f t="shared" si="31"/>
        <v>0.3</v>
      </c>
      <c r="H90" s="10">
        <v>0</v>
      </c>
      <c r="I90" s="10">
        <v>0</v>
      </c>
      <c r="J90" s="10">
        <v>2600</v>
      </c>
      <c r="K90" s="10">
        <v>0</v>
      </c>
      <c r="L90" s="10">
        <v>0</v>
      </c>
      <c r="M90" s="10">
        <v>0</v>
      </c>
      <c r="N90" s="10">
        <v>0</v>
      </c>
      <c r="O90" s="10">
        <v>0.3</v>
      </c>
      <c r="P90" s="10">
        <v>0</v>
      </c>
      <c r="Q90" s="10">
        <v>0</v>
      </c>
      <c r="R90" s="10">
        <v>0</v>
      </c>
      <c r="S90" s="10">
        <v>0</v>
      </c>
      <c r="T90" s="4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8" customHeight="1">
      <c r="A91" s="45"/>
      <c r="B91" s="41"/>
      <c r="C91" s="41"/>
      <c r="D91" s="32"/>
      <c r="E91" s="6" t="s">
        <v>16</v>
      </c>
      <c r="F91" s="10">
        <f t="shared" si="31"/>
        <v>0</v>
      </c>
      <c r="G91" s="10">
        <f t="shared" si="31"/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4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8" customHeight="1">
      <c r="A92" s="45" t="s">
        <v>70</v>
      </c>
      <c r="B92" s="41" t="s">
        <v>20</v>
      </c>
      <c r="C92" s="41" t="s">
        <v>113</v>
      </c>
      <c r="D92" s="31" t="s">
        <v>54</v>
      </c>
      <c r="E92" s="31"/>
      <c r="F92" s="10">
        <f aca="true" t="shared" si="32" ref="F92:S92">SUM(F93:F96)</f>
        <v>2954.25</v>
      </c>
      <c r="G92" s="10">
        <f t="shared" si="32"/>
        <v>40000</v>
      </c>
      <c r="H92" s="10">
        <f t="shared" si="32"/>
        <v>0</v>
      </c>
      <c r="I92" s="10">
        <f t="shared" si="32"/>
        <v>0</v>
      </c>
      <c r="J92" s="10">
        <f t="shared" si="32"/>
        <v>0</v>
      </c>
      <c r="K92" s="10">
        <f t="shared" si="32"/>
        <v>0</v>
      </c>
      <c r="L92" s="10">
        <f t="shared" si="32"/>
        <v>0</v>
      </c>
      <c r="M92" s="10">
        <f t="shared" si="32"/>
        <v>0</v>
      </c>
      <c r="N92" s="10">
        <f t="shared" si="32"/>
        <v>2954.25</v>
      </c>
      <c r="O92" s="10">
        <f t="shared" si="32"/>
        <v>0</v>
      </c>
      <c r="P92" s="10">
        <f t="shared" si="32"/>
        <v>0</v>
      </c>
      <c r="Q92" s="10">
        <f t="shared" si="32"/>
        <v>20000</v>
      </c>
      <c r="R92" s="10">
        <f t="shared" si="32"/>
        <v>0</v>
      </c>
      <c r="S92" s="10">
        <f t="shared" si="32"/>
        <v>20000</v>
      </c>
      <c r="T92" s="4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8" customHeight="1">
      <c r="A93" s="45"/>
      <c r="B93" s="41"/>
      <c r="C93" s="41"/>
      <c r="D93" s="32" t="s">
        <v>12</v>
      </c>
      <c r="E93" s="6" t="s">
        <v>13</v>
      </c>
      <c r="F93" s="10">
        <f aca="true" t="shared" si="33" ref="F93:G96">H93+J93+L93+N93+P93+R93</f>
        <v>0</v>
      </c>
      <c r="G93" s="10">
        <f t="shared" si="33"/>
        <v>38800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19400</v>
      </c>
      <c r="R93" s="10">
        <v>0</v>
      </c>
      <c r="S93" s="10">
        <v>19400</v>
      </c>
      <c r="T93" s="4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8" customHeight="1">
      <c r="A94" s="45"/>
      <c r="B94" s="41"/>
      <c r="C94" s="41"/>
      <c r="D94" s="32"/>
      <c r="E94" s="6" t="s">
        <v>14</v>
      </c>
      <c r="F94" s="10">
        <f t="shared" si="33"/>
        <v>2925</v>
      </c>
      <c r="G94" s="10">
        <f t="shared" si="33"/>
        <v>1199.6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2925</v>
      </c>
      <c r="O94" s="10">
        <v>0</v>
      </c>
      <c r="P94" s="10">
        <v>0</v>
      </c>
      <c r="Q94" s="10">
        <v>599.8</v>
      </c>
      <c r="R94" s="10">
        <v>0</v>
      </c>
      <c r="S94" s="10">
        <v>599.8</v>
      </c>
      <c r="T94" s="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8" customHeight="1">
      <c r="A95" s="45"/>
      <c r="B95" s="41"/>
      <c r="C95" s="41"/>
      <c r="D95" s="32"/>
      <c r="E95" s="6" t="s">
        <v>15</v>
      </c>
      <c r="F95" s="10">
        <f t="shared" si="33"/>
        <v>29.25</v>
      </c>
      <c r="G95" s="10">
        <f t="shared" si="33"/>
        <v>0.4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29.25</v>
      </c>
      <c r="O95" s="10">
        <v>0</v>
      </c>
      <c r="P95" s="10">
        <v>0</v>
      </c>
      <c r="Q95" s="10">
        <v>0.2</v>
      </c>
      <c r="R95" s="10">
        <v>0</v>
      </c>
      <c r="S95" s="10">
        <v>0.2</v>
      </c>
      <c r="T95" s="4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8" customHeight="1">
      <c r="A96" s="45"/>
      <c r="B96" s="41"/>
      <c r="C96" s="41"/>
      <c r="D96" s="32"/>
      <c r="E96" s="6" t="s">
        <v>16</v>
      </c>
      <c r="F96" s="10">
        <f t="shared" si="33"/>
        <v>0</v>
      </c>
      <c r="G96" s="10">
        <f t="shared" si="33"/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4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8" customHeight="1">
      <c r="A97" s="45" t="s">
        <v>71</v>
      </c>
      <c r="B97" s="41" t="s">
        <v>20</v>
      </c>
      <c r="C97" s="41" t="s">
        <v>114</v>
      </c>
      <c r="D97" s="31" t="s">
        <v>54</v>
      </c>
      <c r="E97" s="31"/>
      <c r="F97" s="10">
        <f aca="true" t="shared" si="34" ref="F97:S97">SUM(F98:F101)</f>
        <v>7203.46366</v>
      </c>
      <c r="G97" s="10">
        <f t="shared" si="34"/>
        <v>60000</v>
      </c>
      <c r="H97" s="10">
        <f t="shared" si="34"/>
        <v>0</v>
      </c>
      <c r="I97" s="10">
        <f t="shared" si="34"/>
        <v>0</v>
      </c>
      <c r="J97" s="10">
        <f t="shared" si="34"/>
        <v>0</v>
      </c>
      <c r="K97" s="10">
        <f t="shared" si="34"/>
        <v>0</v>
      </c>
      <c r="L97" s="10">
        <f t="shared" si="34"/>
        <v>7203.46366</v>
      </c>
      <c r="M97" s="10">
        <f t="shared" si="34"/>
        <v>0</v>
      </c>
      <c r="N97" s="10">
        <f t="shared" si="34"/>
        <v>0</v>
      </c>
      <c r="O97" s="10">
        <f t="shared" si="34"/>
        <v>60000</v>
      </c>
      <c r="P97" s="10">
        <f t="shared" si="34"/>
        <v>0</v>
      </c>
      <c r="Q97" s="10">
        <f t="shared" si="34"/>
        <v>0</v>
      </c>
      <c r="R97" s="10">
        <f t="shared" si="34"/>
        <v>0</v>
      </c>
      <c r="S97" s="10">
        <f t="shared" si="34"/>
        <v>0</v>
      </c>
      <c r="T97" s="4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8" customHeight="1">
      <c r="A98" s="45"/>
      <c r="B98" s="41"/>
      <c r="C98" s="41"/>
      <c r="D98" s="32" t="s">
        <v>12</v>
      </c>
      <c r="E98" s="6" t="s">
        <v>13</v>
      </c>
      <c r="F98" s="10">
        <f aca="true" t="shared" si="35" ref="F98:G101">H98+J98+L98+N98+P98+R98</f>
        <v>0</v>
      </c>
      <c r="G98" s="10">
        <f t="shared" si="35"/>
        <v>58200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58200</v>
      </c>
      <c r="P98" s="10">
        <v>0</v>
      </c>
      <c r="Q98" s="10">
        <v>0</v>
      </c>
      <c r="R98" s="10">
        <v>0</v>
      </c>
      <c r="S98" s="10">
        <v>0</v>
      </c>
      <c r="T98" s="4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8" customHeight="1">
      <c r="A99" s="45"/>
      <c r="B99" s="41"/>
      <c r="C99" s="41"/>
      <c r="D99" s="32"/>
      <c r="E99" s="6" t="s">
        <v>14</v>
      </c>
      <c r="F99" s="10">
        <f t="shared" si="35"/>
        <v>7131.42906</v>
      </c>
      <c r="G99" s="10">
        <f t="shared" si="35"/>
        <v>1799.4</v>
      </c>
      <c r="H99" s="10">
        <v>0</v>
      </c>
      <c r="I99" s="10">
        <v>0</v>
      </c>
      <c r="J99" s="10">
        <v>0</v>
      </c>
      <c r="K99" s="10">
        <v>0</v>
      </c>
      <c r="L99" s="10">
        <v>7131.42906</v>
      </c>
      <c r="M99" s="10">
        <v>0</v>
      </c>
      <c r="N99" s="10">
        <v>0</v>
      </c>
      <c r="O99" s="10">
        <v>1799.4</v>
      </c>
      <c r="P99" s="10">
        <v>0</v>
      </c>
      <c r="Q99" s="10">
        <v>0</v>
      </c>
      <c r="R99" s="10">
        <v>0</v>
      </c>
      <c r="S99" s="10">
        <v>0</v>
      </c>
      <c r="T99" s="4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8" customHeight="1">
      <c r="A100" s="45"/>
      <c r="B100" s="41"/>
      <c r="C100" s="41"/>
      <c r="D100" s="32"/>
      <c r="E100" s="6" t="s">
        <v>15</v>
      </c>
      <c r="F100" s="10">
        <f t="shared" si="35"/>
        <v>72.0346</v>
      </c>
      <c r="G100" s="10">
        <f t="shared" si="35"/>
        <v>0.6</v>
      </c>
      <c r="H100" s="10">
        <v>0</v>
      </c>
      <c r="I100" s="10">
        <v>0</v>
      </c>
      <c r="J100" s="10">
        <v>0</v>
      </c>
      <c r="K100" s="10">
        <v>0</v>
      </c>
      <c r="L100" s="10">
        <v>72.0346</v>
      </c>
      <c r="M100" s="10">
        <v>0</v>
      </c>
      <c r="N100" s="10">
        <v>0</v>
      </c>
      <c r="O100" s="10">
        <v>0.6</v>
      </c>
      <c r="P100" s="10">
        <v>0</v>
      </c>
      <c r="Q100" s="10">
        <v>0</v>
      </c>
      <c r="R100" s="10">
        <v>0</v>
      </c>
      <c r="S100" s="10">
        <v>0</v>
      </c>
      <c r="T100" s="4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8" customHeight="1">
      <c r="A101" s="45"/>
      <c r="B101" s="41"/>
      <c r="C101" s="41"/>
      <c r="D101" s="32"/>
      <c r="E101" s="6" t="s">
        <v>16</v>
      </c>
      <c r="F101" s="10">
        <f t="shared" si="35"/>
        <v>0</v>
      </c>
      <c r="G101" s="10">
        <f t="shared" si="35"/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4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8" customHeight="1">
      <c r="A102" s="45" t="s">
        <v>72</v>
      </c>
      <c r="B102" s="41" t="s">
        <v>20</v>
      </c>
      <c r="C102" s="41" t="s">
        <v>115</v>
      </c>
      <c r="D102" s="31" t="s">
        <v>54</v>
      </c>
      <c r="E102" s="31"/>
      <c r="F102" s="10">
        <f aca="true" t="shared" si="36" ref="F102:S102">SUM(F103:F106)</f>
        <v>1113.22</v>
      </c>
      <c r="G102" s="10">
        <f t="shared" si="36"/>
        <v>7556.13959</v>
      </c>
      <c r="H102" s="10">
        <f t="shared" si="36"/>
        <v>1113.22</v>
      </c>
      <c r="I102" s="10">
        <f t="shared" si="36"/>
        <v>0</v>
      </c>
      <c r="J102" s="10">
        <f t="shared" si="36"/>
        <v>0</v>
      </c>
      <c r="K102" s="10">
        <f t="shared" si="36"/>
        <v>7556.13959</v>
      </c>
      <c r="L102" s="10">
        <f t="shared" si="36"/>
        <v>0</v>
      </c>
      <c r="M102" s="10">
        <f t="shared" si="36"/>
        <v>0</v>
      </c>
      <c r="N102" s="10">
        <f t="shared" si="36"/>
        <v>0</v>
      </c>
      <c r="O102" s="10">
        <f t="shared" si="36"/>
        <v>0</v>
      </c>
      <c r="P102" s="10">
        <f t="shared" si="36"/>
        <v>0</v>
      </c>
      <c r="Q102" s="10">
        <f t="shared" si="36"/>
        <v>0</v>
      </c>
      <c r="R102" s="10">
        <f t="shared" si="36"/>
        <v>0</v>
      </c>
      <c r="S102" s="10">
        <f t="shared" si="36"/>
        <v>0</v>
      </c>
      <c r="T102" s="4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8" customHeight="1">
      <c r="A103" s="45"/>
      <c r="B103" s="41"/>
      <c r="C103" s="41"/>
      <c r="D103" s="32" t="s">
        <v>12</v>
      </c>
      <c r="E103" s="6" t="s">
        <v>13</v>
      </c>
      <c r="F103" s="10">
        <f aca="true" t="shared" si="37" ref="F103:G106">H103+J103+L103+N103+P103+R103</f>
        <v>0</v>
      </c>
      <c r="G103" s="10">
        <f t="shared" si="37"/>
        <v>7329.4</v>
      </c>
      <c r="H103" s="10">
        <v>0</v>
      </c>
      <c r="I103" s="10">
        <v>0</v>
      </c>
      <c r="J103" s="10">
        <v>0</v>
      </c>
      <c r="K103" s="10">
        <v>7329.4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4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8" customHeight="1">
      <c r="A104" s="45"/>
      <c r="B104" s="41"/>
      <c r="C104" s="41"/>
      <c r="D104" s="32"/>
      <c r="E104" s="6" t="s">
        <v>14</v>
      </c>
      <c r="F104" s="10">
        <f t="shared" si="37"/>
        <v>0</v>
      </c>
      <c r="G104" s="10">
        <f t="shared" si="37"/>
        <v>226.65959</v>
      </c>
      <c r="H104" s="10">
        <v>0</v>
      </c>
      <c r="I104" s="10">
        <v>0</v>
      </c>
      <c r="J104" s="10">
        <v>0</v>
      </c>
      <c r="K104" s="10">
        <v>226.65959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8" customHeight="1">
      <c r="A105" s="45"/>
      <c r="B105" s="41"/>
      <c r="C105" s="41"/>
      <c r="D105" s="32"/>
      <c r="E105" s="6" t="s">
        <v>15</v>
      </c>
      <c r="F105" s="10">
        <f t="shared" si="37"/>
        <v>1113.22</v>
      </c>
      <c r="G105" s="10">
        <f t="shared" si="37"/>
        <v>0.08</v>
      </c>
      <c r="H105" s="10">
        <v>1113.22</v>
      </c>
      <c r="I105" s="10">
        <v>0</v>
      </c>
      <c r="J105" s="10">
        <v>0</v>
      </c>
      <c r="K105" s="10">
        <v>0.08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4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8" customHeight="1">
      <c r="A106" s="45"/>
      <c r="B106" s="41"/>
      <c r="C106" s="41"/>
      <c r="D106" s="32"/>
      <c r="E106" s="6" t="s">
        <v>16</v>
      </c>
      <c r="F106" s="10">
        <f t="shared" si="37"/>
        <v>0</v>
      </c>
      <c r="G106" s="10">
        <f t="shared" si="37"/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4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" customHeight="1">
      <c r="A107" s="45" t="s">
        <v>73</v>
      </c>
      <c r="B107" s="41" t="s">
        <v>20</v>
      </c>
      <c r="C107" s="41" t="s">
        <v>116</v>
      </c>
      <c r="D107" s="31" t="s">
        <v>54</v>
      </c>
      <c r="E107" s="31"/>
      <c r="F107" s="10">
        <f aca="true" t="shared" si="38" ref="F107:S107">SUM(F108:F111)</f>
        <v>2010.905</v>
      </c>
      <c r="G107" s="10">
        <f t="shared" si="38"/>
        <v>40000</v>
      </c>
      <c r="H107" s="10">
        <f t="shared" si="38"/>
        <v>0</v>
      </c>
      <c r="I107" s="10">
        <f t="shared" si="38"/>
        <v>0</v>
      </c>
      <c r="J107" s="10">
        <f t="shared" si="38"/>
        <v>0</v>
      </c>
      <c r="K107" s="10">
        <f t="shared" si="38"/>
        <v>0</v>
      </c>
      <c r="L107" s="10">
        <f t="shared" si="38"/>
        <v>0</v>
      </c>
      <c r="M107" s="10">
        <f t="shared" si="38"/>
        <v>0</v>
      </c>
      <c r="N107" s="10">
        <f t="shared" si="38"/>
        <v>2010.905</v>
      </c>
      <c r="O107" s="10">
        <f t="shared" si="38"/>
        <v>0</v>
      </c>
      <c r="P107" s="10">
        <f t="shared" si="38"/>
        <v>0</v>
      </c>
      <c r="Q107" s="10">
        <f t="shared" si="38"/>
        <v>20000</v>
      </c>
      <c r="R107" s="10">
        <f t="shared" si="38"/>
        <v>0</v>
      </c>
      <c r="S107" s="10">
        <f t="shared" si="38"/>
        <v>20000</v>
      </c>
      <c r="T107" s="4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8" customHeight="1">
      <c r="A108" s="45"/>
      <c r="B108" s="41"/>
      <c r="C108" s="41"/>
      <c r="D108" s="32" t="s">
        <v>12</v>
      </c>
      <c r="E108" s="6" t="s">
        <v>13</v>
      </c>
      <c r="F108" s="10">
        <f aca="true" t="shared" si="39" ref="F108:G111">H108+J108+L108+N108+P108+R108</f>
        <v>0</v>
      </c>
      <c r="G108" s="10">
        <f t="shared" si="39"/>
        <v>38800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19400</v>
      </c>
      <c r="R108" s="10">
        <v>0</v>
      </c>
      <c r="S108" s="10">
        <v>19400</v>
      </c>
      <c r="T108" s="4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8" customHeight="1">
      <c r="A109" s="45"/>
      <c r="B109" s="41"/>
      <c r="C109" s="41"/>
      <c r="D109" s="32"/>
      <c r="E109" s="6" t="s">
        <v>14</v>
      </c>
      <c r="F109" s="10">
        <f t="shared" si="39"/>
        <v>1990.995</v>
      </c>
      <c r="G109" s="10">
        <f t="shared" si="39"/>
        <v>1199.6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1990.995</v>
      </c>
      <c r="O109" s="10">
        <v>0</v>
      </c>
      <c r="P109" s="10">
        <v>0</v>
      </c>
      <c r="Q109" s="10">
        <v>599.8</v>
      </c>
      <c r="R109" s="10">
        <v>0</v>
      </c>
      <c r="S109" s="10">
        <v>599.8</v>
      </c>
      <c r="T109" s="4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8" customHeight="1">
      <c r="A110" s="45"/>
      <c r="B110" s="41"/>
      <c r="C110" s="41"/>
      <c r="D110" s="32"/>
      <c r="E110" s="6" t="s">
        <v>15</v>
      </c>
      <c r="F110" s="10">
        <f t="shared" si="39"/>
        <v>19.91</v>
      </c>
      <c r="G110" s="10">
        <f t="shared" si="39"/>
        <v>0.4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19.91</v>
      </c>
      <c r="O110" s="10">
        <v>0</v>
      </c>
      <c r="P110" s="10">
        <v>0</v>
      </c>
      <c r="Q110" s="10">
        <v>0.2</v>
      </c>
      <c r="R110" s="10">
        <v>0</v>
      </c>
      <c r="S110" s="10">
        <v>0.2</v>
      </c>
      <c r="T110" s="4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8" customHeight="1">
      <c r="A111" s="45"/>
      <c r="B111" s="41"/>
      <c r="C111" s="41"/>
      <c r="D111" s="32"/>
      <c r="E111" s="6" t="s">
        <v>16</v>
      </c>
      <c r="F111" s="10">
        <f t="shared" si="39"/>
        <v>0</v>
      </c>
      <c r="G111" s="10">
        <f t="shared" si="39"/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4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8" customHeight="1">
      <c r="A112" s="45" t="s">
        <v>74</v>
      </c>
      <c r="B112" s="41" t="s">
        <v>20</v>
      </c>
      <c r="C112" s="41" t="s">
        <v>117</v>
      </c>
      <c r="D112" s="31" t="s">
        <v>54</v>
      </c>
      <c r="E112" s="31"/>
      <c r="F112" s="10">
        <f aca="true" t="shared" si="40" ref="F112:S112">SUM(F113:F116)</f>
        <v>2681.21</v>
      </c>
      <c r="G112" s="10">
        <f t="shared" si="40"/>
        <v>48835</v>
      </c>
      <c r="H112" s="10">
        <f t="shared" si="40"/>
        <v>0</v>
      </c>
      <c r="I112" s="10">
        <f t="shared" si="40"/>
        <v>0</v>
      </c>
      <c r="J112" s="10">
        <f t="shared" si="40"/>
        <v>0</v>
      </c>
      <c r="K112" s="10">
        <f t="shared" si="40"/>
        <v>0</v>
      </c>
      <c r="L112" s="10">
        <f t="shared" si="40"/>
        <v>0</v>
      </c>
      <c r="M112" s="10">
        <f t="shared" si="40"/>
        <v>0</v>
      </c>
      <c r="N112" s="10">
        <f t="shared" si="40"/>
        <v>2681.21</v>
      </c>
      <c r="O112" s="10">
        <f t="shared" si="40"/>
        <v>0</v>
      </c>
      <c r="P112" s="10">
        <f t="shared" si="40"/>
        <v>0</v>
      </c>
      <c r="Q112" s="10">
        <f t="shared" si="40"/>
        <v>20000</v>
      </c>
      <c r="R112" s="10">
        <f t="shared" si="40"/>
        <v>0</v>
      </c>
      <c r="S112" s="10">
        <f t="shared" si="40"/>
        <v>28835</v>
      </c>
      <c r="T112" s="4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8" customHeight="1">
      <c r="A113" s="45"/>
      <c r="B113" s="41"/>
      <c r="C113" s="41"/>
      <c r="D113" s="32" t="s">
        <v>12</v>
      </c>
      <c r="E113" s="6" t="s">
        <v>13</v>
      </c>
      <c r="F113" s="10">
        <f aca="true" t="shared" si="41" ref="F113:G116">H113+J113+L113+N113+P113+R113</f>
        <v>0</v>
      </c>
      <c r="G113" s="10">
        <f t="shared" si="41"/>
        <v>47370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19400</v>
      </c>
      <c r="R113" s="10">
        <v>0</v>
      </c>
      <c r="S113" s="10">
        <v>27970</v>
      </c>
      <c r="T113" s="4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8" customHeight="1">
      <c r="A114" s="45"/>
      <c r="B114" s="41"/>
      <c r="C114" s="41"/>
      <c r="D114" s="32"/>
      <c r="E114" s="6" t="s">
        <v>14</v>
      </c>
      <c r="F114" s="10">
        <f t="shared" si="41"/>
        <v>2654.66</v>
      </c>
      <c r="G114" s="10">
        <f t="shared" si="41"/>
        <v>1464.5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2654.66</v>
      </c>
      <c r="O114" s="10">
        <v>0</v>
      </c>
      <c r="P114" s="10">
        <v>0</v>
      </c>
      <c r="Q114" s="10">
        <v>599.8</v>
      </c>
      <c r="R114" s="10">
        <v>0</v>
      </c>
      <c r="S114" s="10">
        <v>864.7</v>
      </c>
      <c r="T114" s="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8" customHeight="1">
      <c r="A115" s="45"/>
      <c r="B115" s="41"/>
      <c r="C115" s="41"/>
      <c r="D115" s="32"/>
      <c r="E115" s="6" t="s">
        <v>15</v>
      </c>
      <c r="F115" s="10">
        <f t="shared" si="41"/>
        <v>26.55</v>
      </c>
      <c r="G115" s="10">
        <f t="shared" si="41"/>
        <v>0.5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26.55</v>
      </c>
      <c r="O115" s="10">
        <v>0</v>
      </c>
      <c r="P115" s="10">
        <v>0</v>
      </c>
      <c r="Q115" s="10">
        <v>0.2</v>
      </c>
      <c r="R115" s="10">
        <v>0</v>
      </c>
      <c r="S115" s="10">
        <v>0.3</v>
      </c>
      <c r="T115" s="4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8" customHeight="1">
      <c r="A116" s="45"/>
      <c r="B116" s="41"/>
      <c r="C116" s="41"/>
      <c r="D116" s="32"/>
      <c r="E116" s="6" t="s">
        <v>16</v>
      </c>
      <c r="F116" s="10">
        <f t="shared" si="41"/>
        <v>0</v>
      </c>
      <c r="G116" s="10">
        <f t="shared" si="41"/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4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8" customHeight="1">
      <c r="A117" s="30" t="s">
        <v>75</v>
      </c>
      <c r="B117" s="30"/>
      <c r="C117" s="30"/>
      <c r="D117" s="31" t="s">
        <v>54</v>
      </c>
      <c r="E117" s="31"/>
      <c r="F117" s="10">
        <f>SUM(F118:F121)</f>
        <v>3247.8</v>
      </c>
      <c r="G117" s="10">
        <f>SUM(G118:G121)</f>
        <v>53700</v>
      </c>
      <c r="H117" s="10">
        <f aca="true" t="shared" si="42" ref="H117:S121">SUM(H122,H127)</f>
        <v>0</v>
      </c>
      <c r="I117" s="10">
        <f t="shared" si="42"/>
        <v>0</v>
      </c>
      <c r="J117" s="10">
        <f t="shared" si="42"/>
        <v>0</v>
      </c>
      <c r="K117" s="10">
        <f t="shared" si="42"/>
        <v>0</v>
      </c>
      <c r="L117" s="10">
        <f t="shared" si="42"/>
        <v>1818.5</v>
      </c>
      <c r="M117" s="10">
        <f t="shared" si="42"/>
        <v>0</v>
      </c>
      <c r="N117" s="10">
        <f t="shared" si="42"/>
        <v>1429.3</v>
      </c>
      <c r="O117" s="10">
        <f t="shared" si="42"/>
        <v>21700.000000000004</v>
      </c>
      <c r="P117" s="10">
        <f t="shared" si="42"/>
        <v>0</v>
      </c>
      <c r="Q117" s="10">
        <f t="shared" si="42"/>
        <v>20000</v>
      </c>
      <c r="R117" s="10">
        <f t="shared" si="42"/>
        <v>0</v>
      </c>
      <c r="S117" s="10">
        <f t="shared" si="42"/>
        <v>12000</v>
      </c>
      <c r="T117" s="4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8" customHeight="1">
      <c r="A118" s="30"/>
      <c r="B118" s="30"/>
      <c r="C118" s="30"/>
      <c r="D118" s="32" t="s">
        <v>12</v>
      </c>
      <c r="E118" s="6" t="s">
        <v>13</v>
      </c>
      <c r="F118" s="10">
        <f aca="true" t="shared" si="43" ref="F118:G121">H118+J118+L118+N118+P118+R118</f>
        <v>0</v>
      </c>
      <c r="G118" s="10">
        <f t="shared" si="43"/>
        <v>52088.4</v>
      </c>
      <c r="H118" s="10">
        <f t="shared" si="42"/>
        <v>0</v>
      </c>
      <c r="I118" s="10">
        <f t="shared" si="42"/>
        <v>0</v>
      </c>
      <c r="J118" s="10">
        <f t="shared" si="42"/>
        <v>0</v>
      </c>
      <c r="K118" s="10">
        <f t="shared" si="42"/>
        <v>0</v>
      </c>
      <c r="L118" s="10">
        <f t="shared" si="42"/>
        <v>0</v>
      </c>
      <c r="M118" s="10">
        <f t="shared" si="42"/>
        <v>0</v>
      </c>
      <c r="N118" s="10">
        <f t="shared" si="42"/>
        <v>0</v>
      </c>
      <c r="O118" s="10">
        <f t="shared" si="42"/>
        <v>21048.4</v>
      </c>
      <c r="P118" s="10">
        <f t="shared" si="42"/>
        <v>0</v>
      </c>
      <c r="Q118" s="10">
        <f t="shared" si="42"/>
        <v>19400</v>
      </c>
      <c r="R118" s="10">
        <f t="shared" si="42"/>
        <v>0</v>
      </c>
      <c r="S118" s="10">
        <f t="shared" si="42"/>
        <v>11640</v>
      </c>
      <c r="T118" s="4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8" customHeight="1">
      <c r="A119" s="30"/>
      <c r="B119" s="30"/>
      <c r="C119" s="30"/>
      <c r="D119" s="32"/>
      <c r="E119" s="6" t="s">
        <v>14</v>
      </c>
      <c r="F119" s="10">
        <f t="shared" si="43"/>
        <v>3215</v>
      </c>
      <c r="G119" s="10">
        <f t="shared" si="43"/>
        <v>1611.1</v>
      </c>
      <c r="H119" s="10">
        <f t="shared" si="42"/>
        <v>0</v>
      </c>
      <c r="I119" s="10">
        <f t="shared" si="42"/>
        <v>0</v>
      </c>
      <c r="J119" s="10">
        <f t="shared" si="42"/>
        <v>0</v>
      </c>
      <c r="K119" s="10">
        <f t="shared" si="42"/>
        <v>0</v>
      </c>
      <c r="L119" s="10">
        <f t="shared" si="42"/>
        <v>1800</v>
      </c>
      <c r="M119" s="10">
        <f t="shared" si="42"/>
        <v>0</v>
      </c>
      <c r="N119" s="10">
        <f t="shared" si="42"/>
        <v>1415</v>
      </c>
      <c r="O119" s="10">
        <f t="shared" si="42"/>
        <v>651.4</v>
      </c>
      <c r="P119" s="10">
        <f t="shared" si="42"/>
        <v>0</v>
      </c>
      <c r="Q119" s="10">
        <f t="shared" si="42"/>
        <v>599.8</v>
      </c>
      <c r="R119" s="10">
        <f t="shared" si="42"/>
        <v>0</v>
      </c>
      <c r="S119" s="10">
        <f t="shared" si="42"/>
        <v>359.9</v>
      </c>
      <c r="T119" s="4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8" customHeight="1">
      <c r="A120" s="30"/>
      <c r="B120" s="30"/>
      <c r="C120" s="30"/>
      <c r="D120" s="32"/>
      <c r="E120" s="6" t="s">
        <v>15</v>
      </c>
      <c r="F120" s="10">
        <f t="shared" si="43"/>
        <v>32.8</v>
      </c>
      <c r="G120" s="10">
        <f t="shared" si="43"/>
        <v>0.5</v>
      </c>
      <c r="H120" s="10">
        <f t="shared" si="42"/>
        <v>0</v>
      </c>
      <c r="I120" s="10">
        <f t="shared" si="42"/>
        <v>0</v>
      </c>
      <c r="J120" s="10">
        <f t="shared" si="42"/>
        <v>0</v>
      </c>
      <c r="K120" s="10">
        <f t="shared" si="42"/>
        <v>0</v>
      </c>
      <c r="L120" s="10">
        <f t="shared" si="42"/>
        <v>18.5</v>
      </c>
      <c r="M120" s="10">
        <f t="shared" si="42"/>
        <v>0</v>
      </c>
      <c r="N120" s="10">
        <f t="shared" si="42"/>
        <v>14.3</v>
      </c>
      <c r="O120" s="10">
        <f t="shared" si="42"/>
        <v>0.2</v>
      </c>
      <c r="P120" s="10">
        <f t="shared" si="42"/>
        <v>0</v>
      </c>
      <c r="Q120" s="10">
        <f t="shared" si="42"/>
        <v>0.2</v>
      </c>
      <c r="R120" s="10">
        <f t="shared" si="42"/>
        <v>0</v>
      </c>
      <c r="S120" s="10">
        <f t="shared" si="42"/>
        <v>0.1</v>
      </c>
      <c r="T120" s="4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8" customHeight="1">
      <c r="A121" s="30"/>
      <c r="B121" s="30"/>
      <c r="C121" s="30"/>
      <c r="D121" s="32"/>
      <c r="E121" s="6" t="s">
        <v>16</v>
      </c>
      <c r="F121" s="10">
        <f t="shared" si="43"/>
        <v>0</v>
      </c>
      <c r="G121" s="10">
        <f t="shared" si="43"/>
        <v>0</v>
      </c>
      <c r="H121" s="10">
        <f t="shared" si="42"/>
        <v>0</v>
      </c>
      <c r="I121" s="10">
        <f t="shared" si="42"/>
        <v>0</v>
      </c>
      <c r="J121" s="10">
        <f t="shared" si="42"/>
        <v>0</v>
      </c>
      <c r="K121" s="10">
        <f t="shared" si="42"/>
        <v>0</v>
      </c>
      <c r="L121" s="10">
        <f t="shared" si="42"/>
        <v>0</v>
      </c>
      <c r="M121" s="10">
        <f t="shared" si="42"/>
        <v>0</v>
      </c>
      <c r="N121" s="10">
        <f t="shared" si="42"/>
        <v>0</v>
      </c>
      <c r="O121" s="10">
        <f t="shared" si="42"/>
        <v>0</v>
      </c>
      <c r="P121" s="10">
        <f t="shared" si="42"/>
        <v>0</v>
      </c>
      <c r="Q121" s="10">
        <f t="shared" si="42"/>
        <v>0</v>
      </c>
      <c r="R121" s="10">
        <f t="shared" si="42"/>
        <v>0</v>
      </c>
      <c r="S121" s="10">
        <f t="shared" si="42"/>
        <v>0</v>
      </c>
      <c r="T121" s="4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8" customHeight="1">
      <c r="A122" s="45" t="s">
        <v>63</v>
      </c>
      <c r="B122" s="41" t="s">
        <v>76</v>
      </c>
      <c r="C122" s="41" t="s">
        <v>24</v>
      </c>
      <c r="D122" s="31" t="s">
        <v>54</v>
      </c>
      <c r="E122" s="31"/>
      <c r="F122" s="10">
        <f aca="true" t="shared" si="44" ref="F122:S122">SUM(F123:F126)</f>
        <v>1818.5</v>
      </c>
      <c r="G122" s="10">
        <f t="shared" si="44"/>
        <v>21700.000000000004</v>
      </c>
      <c r="H122" s="10">
        <f t="shared" si="44"/>
        <v>0</v>
      </c>
      <c r="I122" s="10">
        <f t="shared" si="44"/>
        <v>0</v>
      </c>
      <c r="J122" s="10">
        <f t="shared" si="44"/>
        <v>0</v>
      </c>
      <c r="K122" s="10">
        <f t="shared" si="44"/>
        <v>0</v>
      </c>
      <c r="L122" s="10">
        <f t="shared" si="44"/>
        <v>1818.5</v>
      </c>
      <c r="M122" s="10">
        <f t="shared" si="44"/>
        <v>0</v>
      </c>
      <c r="N122" s="10">
        <f t="shared" si="44"/>
        <v>0</v>
      </c>
      <c r="O122" s="10">
        <f t="shared" si="44"/>
        <v>21700.000000000004</v>
      </c>
      <c r="P122" s="10">
        <f t="shared" si="44"/>
        <v>0</v>
      </c>
      <c r="Q122" s="10">
        <f t="shared" si="44"/>
        <v>0</v>
      </c>
      <c r="R122" s="10">
        <f t="shared" si="44"/>
        <v>0</v>
      </c>
      <c r="S122" s="10">
        <f t="shared" si="44"/>
        <v>0</v>
      </c>
      <c r="T122" s="4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8" customHeight="1">
      <c r="A123" s="45"/>
      <c r="B123" s="41"/>
      <c r="C123" s="41"/>
      <c r="D123" s="32" t="s">
        <v>12</v>
      </c>
      <c r="E123" s="6" t="s">
        <v>13</v>
      </c>
      <c r="F123" s="10">
        <f aca="true" t="shared" si="45" ref="F123:G126">H123+J123+L123+N123+P123+R123</f>
        <v>0</v>
      </c>
      <c r="G123" s="10">
        <f t="shared" si="45"/>
        <v>21048.4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21048.4</v>
      </c>
      <c r="P123" s="10">
        <v>0</v>
      </c>
      <c r="Q123" s="10">
        <v>0</v>
      </c>
      <c r="R123" s="10">
        <v>0</v>
      </c>
      <c r="S123" s="10">
        <v>0</v>
      </c>
      <c r="T123" s="4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8" customHeight="1">
      <c r="A124" s="45"/>
      <c r="B124" s="41"/>
      <c r="C124" s="41"/>
      <c r="D124" s="32"/>
      <c r="E124" s="6" t="s">
        <v>14</v>
      </c>
      <c r="F124" s="10">
        <f t="shared" si="45"/>
        <v>1800</v>
      </c>
      <c r="G124" s="10">
        <f t="shared" si="45"/>
        <v>651.4</v>
      </c>
      <c r="H124" s="10">
        <v>0</v>
      </c>
      <c r="I124" s="10">
        <v>0</v>
      </c>
      <c r="J124" s="10">
        <v>0</v>
      </c>
      <c r="K124" s="10">
        <v>0</v>
      </c>
      <c r="L124" s="10">
        <v>1800</v>
      </c>
      <c r="M124" s="10">
        <v>0</v>
      </c>
      <c r="N124" s="10">
        <v>0</v>
      </c>
      <c r="O124" s="10">
        <v>651.4</v>
      </c>
      <c r="P124" s="10">
        <v>0</v>
      </c>
      <c r="Q124" s="10">
        <v>0</v>
      </c>
      <c r="R124" s="10">
        <v>0</v>
      </c>
      <c r="S124" s="10">
        <v>0</v>
      </c>
      <c r="T124" s="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8" customHeight="1">
      <c r="A125" s="45"/>
      <c r="B125" s="41"/>
      <c r="C125" s="41"/>
      <c r="D125" s="32"/>
      <c r="E125" s="6" t="s">
        <v>15</v>
      </c>
      <c r="F125" s="10">
        <f t="shared" si="45"/>
        <v>18.5</v>
      </c>
      <c r="G125" s="10">
        <f t="shared" si="45"/>
        <v>0.2</v>
      </c>
      <c r="H125" s="10">
        <v>0</v>
      </c>
      <c r="I125" s="10">
        <v>0</v>
      </c>
      <c r="J125" s="10">
        <v>0</v>
      </c>
      <c r="K125" s="10">
        <v>0</v>
      </c>
      <c r="L125" s="10">
        <v>18.5</v>
      </c>
      <c r="M125" s="10">
        <v>0</v>
      </c>
      <c r="N125" s="10">
        <v>0</v>
      </c>
      <c r="O125" s="10">
        <v>0.2</v>
      </c>
      <c r="P125" s="10">
        <v>0</v>
      </c>
      <c r="Q125" s="10">
        <v>0</v>
      </c>
      <c r="R125" s="10">
        <v>0</v>
      </c>
      <c r="S125" s="10">
        <v>0</v>
      </c>
      <c r="T125" s="4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8" customHeight="1">
      <c r="A126" s="45"/>
      <c r="B126" s="41"/>
      <c r="C126" s="41"/>
      <c r="D126" s="32"/>
      <c r="E126" s="6" t="s">
        <v>16</v>
      </c>
      <c r="F126" s="10">
        <f t="shared" si="45"/>
        <v>0</v>
      </c>
      <c r="G126" s="10">
        <f t="shared" si="45"/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4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8" customHeight="1">
      <c r="A127" s="45" t="s">
        <v>64</v>
      </c>
      <c r="B127" s="41" t="s">
        <v>76</v>
      </c>
      <c r="C127" s="41" t="s">
        <v>118</v>
      </c>
      <c r="D127" s="31" t="s">
        <v>54</v>
      </c>
      <c r="E127" s="31"/>
      <c r="F127" s="10">
        <f aca="true" t="shared" si="46" ref="F127:S127">SUM(F128:F131)</f>
        <v>1429.3</v>
      </c>
      <c r="G127" s="10">
        <f t="shared" si="46"/>
        <v>32000</v>
      </c>
      <c r="H127" s="10">
        <f t="shared" si="46"/>
        <v>0</v>
      </c>
      <c r="I127" s="10">
        <f t="shared" si="46"/>
        <v>0</v>
      </c>
      <c r="J127" s="10">
        <f t="shared" si="46"/>
        <v>0</v>
      </c>
      <c r="K127" s="10">
        <f t="shared" si="46"/>
        <v>0</v>
      </c>
      <c r="L127" s="10">
        <f t="shared" si="46"/>
        <v>0</v>
      </c>
      <c r="M127" s="10">
        <f t="shared" si="46"/>
        <v>0</v>
      </c>
      <c r="N127" s="10">
        <f t="shared" si="46"/>
        <v>1429.3</v>
      </c>
      <c r="O127" s="10">
        <f t="shared" si="46"/>
        <v>0</v>
      </c>
      <c r="P127" s="10">
        <f t="shared" si="46"/>
        <v>0</v>
      </c>
      <c r="Q127" s="10">
        <f t="shared" si="46"/>
        <v>20000</v>
      </c>
      <c r="R127" s="10">
        <f t="shared" si="46"/>
        <v>0</v>
      </c>
      <c r="S127" s="10">
        <f t="shared" si="46"/>
        <v>12000</v>
      </c>
      <c r="T127" s="4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8" customHeight="1">
      <c r="A128" s="45"/>
      <c r="B128" s="41"/>
      <c r="C128" s="41"/>
      <c r="D128" s="32" t="s">
        <v>12</v>
      </c>
      <c r="E128" s="6" t="s">
        <v>13</v>
      </c>
      <c r="F128" s="10">
        <f aca="true" t="shared" si="47" ref="F128:G131">H128+J128+L128+N128+P128+R128</f>
        <v>0</v>
      </c>
      <c r="G128" s="10">
        <f t="shared" si="47"/>
        <v>31040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19400</v>
      </c>
      <c r="R128" s="10">
        <v>0</v>
      </c>
      <c r="S128" s="10">
        <v>11640</v>
      </c>
      <c r="T128" s="4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8" customHeight="1">
      <c r="A129" s="45"/>
      <c r="B129" s="41"/>
      <c r="C129" s="41"/>
      <c r="D129" s="32"/>
      <c r="E129" s="6" t="s">
        <v>14</v>
      </c>
      <c r="F129" s="10">
        <f t="shared" si="47"/>
        <v>1415</v>
      </c>
      <c r="G129" s="10">
        <f t="shared" si="47"/>
        <v>959.6999999999999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1415</v>
      </c>
      <c r="O129" s="10">
        <v>0</v>
      </c>
      <c r="P129" s="10">
        <v>0</v>
      </c>
      <c r="Q129" s="10">
        <v>599.8</v>
      </c>
      <c r="R129" s="10">
        <v>0</v>
      </c>
      <c r="S129" s="10">
        <v>359.9</v>
      </c>
      <c r="T129" s="4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8" customHeight="1">
      <c r="A130" s="45"/>
      <c r="B130" s="41"/>
      <c r="C130" s="41"/>
      <c r="D130" s="32"/>
      <c r="E130" s="6" t="s">
        <v>15</v>
      </c>
      <c r="F130" s="10">
        <f t="shared" si="47"/>
        <v>14.3</v>
      </c>
      <c r="G130" s="10">
        <f t="shared" si="47"/>
        <v>0.30000000000000004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14.3</v>
      </c>
      <c r="O130" s="10">
        <v>0</v>
      </c>
      <c r="P130" s="10">
        <v>0</v>
      </c>
      <c r="Q130" s="10">
        <v>0.2</v>
      </c>
      <c r="R130" s="10">
        <v>0</v>
      </c>
      <c r="S130" s="10">
        <v>0.1</v>
      </c>
      <c r="T130" s="4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8" customHeight="1">
      <c r="A131" s="45"/>
      <c r="B131" s="41"/>
      <c r="C131" s="41"/>
      <c r="D131" s="32"/>
      <c r="E131" s="6" t="s">
        <v>16</v>
      </c>
      <c r="F131" s="10">
        <f t="shared" si="47"/>
        <v>0</v>
      </c>
      <c r="G131" s="10">
        <f t="shared" si="47"/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4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8" customHeight="1">
      <c r="A132" s="30" t="s">
        <v>77</v>
      </c>
      <c r="B132" s="30"/>
      <c r="C132" s="30"/>
      <c r="D132" s="31" t="s">
        <v>54</v>
      </c>
      <c r="E132" s="31"/>
      <c r="F132" s="10">
        <f>SUM(F133:F136)</f>
        <v>4458.081</v>
      </c>
      <c r="G132" s="10">
        <f>SUM(G133:G136)</f>
        <v>63996.131030000004</v>
      </c>
      <c r="H132" s="10">
        <f aca="true" t="shared" si="48" ref="H132:S136">SUM(H137,H142,H147)</f>
        <v>0</v>
      </c>
      <c r="I132" s="10">
        <f t="shared" si="48"/>
        <v>11418.231029999999</v>
      </c>
      <c r="J132" s="10">
        <f t="shared" si="48"/>
        <v>1650</v>
      </c>
      <c r="K132" s="10">
        <f t="shared" si="48"/>
        <v>0</v>
      </c>
      <c r="L132" s="10">
        <f t="shared" si="48"/>
        <v>2808.081</v>
      </c>
      <c r="M132" s="10">
        <f t="shared" si="48"/>
        <v>19977.9</v>
      </c>
      <c r="N132" s="10">
        <f t="shared" si="48"/>
        <v>0</v>
      </c>
      <c r="O132" s="10">
        <f t="shared" si="48"/>
        <v>32600</v>
      </c>
      <c r="P132" s="10">
        <f t="shared" si="48"/>
        <v>0</v>
      </c>
      <c r="Q132" s="10">
        <f t="shared" si="48"/>
        <v>0</v>
      </c>
      <c r="R132" s="10">
        <f t="shared" si="48"/>
        <v>0</v>
      </c>
      <c r="S132" s="10">
        <f t="shared" si="48"/>
        <v>0</v>
      </c>
      <c r="T132" s="4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8" customHeight="1">
      <c r="A133" s="30"/>
      <c r="B133" s="30"/>
      <c r="C133" s="30"/>
      <c r="D133" s="32" t="s">
        <v>12</v>
      </c>
      <c r="E133" s="6" t="s">
        <v>13</v>
      </c>
      <c r="F133" s="10">
        <f aca="true" t="shared" si="49" ref="F133:G136">H133+J133+L133+N133+P133+R133</f>
        <v>0</v>
      </c>
      <c r="G133" s="10">
        <f t="shared" si="49"/>
        <v>62075.99244</v>
      </c>
      <c r="H133" s="10">
        <f t="shared" si="48"/>
        <v>0</v>
      </c>
      <c r="I133" s="10">
        <f t="shared" si="48"/>
        <v>11075.49244</v>
      </c>
      <c r="J133" s="10">
        <f t="shared" si="48"/>
        <v>0</v>
      </c>
      <c r="K133" s="10">
        <f t="shared" si="48"/>
        <v>0</v>
      </c>
      <c r="L133" s="10">
        <f t="shared" si="48"/>
        <v>0</v>
      </c>
      <c r="M133" s="10">
        <f t="shared" si="48"/>
        <v>19378.5</v>
      </c>
      <c r="N133" s="10">
        <f t="shared" si="48"/>
        <v>0</v>
      </c>
      <c r="O133" s="10">
        <f t="shared" si="48"/>
        <v>31622</v>
      </c>
      <c r="P133" s="10">
        <f t="shared" si="48"/>
        <v>0</v>
      </c>
      <c r="Q133" s="10">
        <f t="shared" si="48"/>
        <v>0</v>
      </c>
      <c r="R133" s="10">
        <f t="shared" si="48"/>
        <v>0</v>
      </c>
      <c r="S133" s="10">
        <f t="shared" si="48"/>
        <v>0</v>
      </c>
      <c r="T133" s="4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8" customHeight="1">
      <c r="A134" s="30"/>
      <c r="B134" s="30"/>
      <c r="C134" s="30"/>
      <c r="D134" s="32"/>
      <c r="E134" s="6" t="s">
        <v>14</v>
      </c>
      <c r="F134" s="10">
        <f t="shared" si="49"/>
        <v>2780</v>
      </c>
      <c r="G134" s="10">
        <f t="shared" si="49"/>
        <v>1919.29346</v>
      </c>
      <c r="H134" s="10">
        <f t="shared" si="48"/>
        <v>0</v>
      </c>
      <c r="I134" s="10">
        <f t="shared" si="48"/>
        <v>342.39346</v>
      </c>
      <c r="J134" s="10">
        <f t="shared" si="48"/>
        <v>0</v>
      </c>
      <c r="K134" s="10">
        <f t="shared" si="48"/>
        <v>0</v>
      </c>
      <c r="L134" s="10">
        <f t="shared" si="48"/>
        <v>2780</v>
      </c>
      <c r="M134" s="10">
        <f t="shared" si="48"/>
        <v>599.2</v>
      </c>
      <c r="N134" s="10">
        <f t="shared" si="48"/>
        <v>0</v>
      </c>
      <c r="O134" s="10">
        <f t="shared" si="48"/>
        <v>977.7</v>
      </c>
      <c r="P134" s="10">
        <f t="shared" si="48"/>
        <v>0</v>
      </c>
      <c r="Q134" s="10">
        <f t="shared" si="48"/>
        <v>0</v>
      </c>
      <c r="R134" s="10">
        <f t="shared" si="48"/>
        <v>0</v>
      </c>
      <c r="S134" s="10">
        <f t="shared" si="48"/>
        <v>0</v>
      </c>
      <c r="T134" s="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8" customHeight="1">
      <c r="A135" s="30"/>
      <c r="B135" s="30"/>
      <c r="C135" s="30"/>
      <c r="D135" s="32"/>
      <c r="E135" s="6" t="s">
        <v>15</v>
      </c>
      <c r="F135" s="10">
        <f t="shared" si="49"/>
        <v>1678.081</v>
      </c>
      <c r="G135" s="10">
        <f t="shared" si="49"/>
        <v>0.8451299999999999</v>
      </c>
      <c r="H135" s="10">
        <f t="shared" si="48"/>
        <v>0</v>
      </c>
      <c r="I135" s="10">
        <f t="shared" si="48"/>
        <v>0.34513</v>
      </c>
      <c r="J135" s="10">
        <f t="shared" si="48"/>
        <v>1650</v>
      </c>
      <c r="K135" s="10">
        <f t="shared" si="48"/>
        <v>0</v>
      </c>
      <c r="L135" s="10">
        <f t="shared" si="48"/>
        <v>28.081</v>
      </c>
      <c r="M135" s="10">
        <f t="shared" si="48"/>
        <v>0.2</v>
      </c>
      <c r="N135" s="10">
        <f t="shared" si="48"/>
        <v>0</v>
      </c>
      <c r="O135" s="10">
        <f t="shared" si="48"/>
        <v>0.3</v>
      </c>
      <c r="P135" s="10">
        <f t="shared" si="48"/>
        <v>0</v>
      </c>
      <c r="Q135" s="10">
        <f t="shared" si="48"/>
        <v>0</v>
      </c>
      <c r="R135" s="10">
        <f t="shared" si="48"/>
        <v>0</v>
      </c>
      <c r="S135" s="10">
        <f t="shared" si="48"/>
        <v>0</v>
      </c>
      <c r="T135" s="4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8" customHeight="1">
      <c r="A136" s="30"/>
      <c r="B136" s="30"/>
      <c r="C136" s="30"/>
      <c r="D136" s="32"/>
      <c r="E136" s="6" t="s">
        <v>16</v>
      </c>
      <c r="F136" s="10">
        <f t="shared" si="49"/>
        <v>0</v>
      </c>
      <c r="G136" s="10">
        <f t="shared" si="49"/>
        <v>0</v>
      </c>
      <c r="H136" s="10">
        <f t="shared" si="48"/>
        <v>0</v>
      </c>
      <c r="I136" s="10">
        <f t="shared" si="48"/>
        <v>0</v>
      </c>
      <c r="J136" s="10">
        <f t="shared" si="48"/>
        <v>0</v>
      </c>
      <c r="K136" s="10">
        <f t="shared" si="48"/>
        <v>0</v>
      </c>
      <c r="L136" s="10">
        <f t="shared" si="48"/>
        <v>0</v>
      </c>
      <c r="M136" s="10">
        <f t="shared" si="48"/>
        <v>0</v>
      </c>
      <c r="N136" s="10">
        <f t="shared" si="48"/>
        <v>0</v>
      </c>
      <c r="O136" s="10">
        <f t="shared" si="48"/>
        <v>0</v>
      </c>
      <c r="P136" s="10">
        <f t="shared" si="48"/>
        <v>0</v>
      </c>
      <c r="Q136" s="10">
        <f t="shared" si="48"/>
        <v>0</v>
      </c>
      <c r="R136" s="10">
        <f t="shared" si="48"/>
        <v>0</v>
      </c>
      <c r="S136" s="10">
        <f t="shared" si="48"/>
        <v>0</v>
      </c>
      <c r="T136" s="4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8" customHeight="1">
      <c r="A137" s="45" t="s">
        <v>63</v>
      </c>
      <c r="B137" s="41" t="s">
        <v>78</v>
      </c>
      <c r="C137" s="41" t="s">
        <v>120</v>
      </c>
      <c r="D137" s="31" t="s">
        <v>54</v>
      </c>
      <c r="E137" s="31"/>
      <c r="F137" s="10">
        <f aca="true" t="shared" si="50" ref="F137:S137">SUM(F138:F141)</f>
        <v>1650</v>
      </c>
      <c r="G137" s="10">
        <f t="shared" si="50"/>
        <v>19977.9</v>
      </c>
      <c r="H137" s="10">
        <f t="shared" si="50"/>
        <v>0</v>
      </c>
      <c r="I137" s="10">
        <f t="shared" si="50"/>
        <v>0</v>
      </c>
      <c r="J137" s="10">
        <f t="shared" si="50"/>
        <v>1650</v>
      </c>
      <c r="K137" s="10">
        <f t="shared" si="50"/>
        <v>0</v>
      </c>
      <c r="L137" s="10">
        <f t="shared" si="50"/>
        <v>0</v>
      </c>
      <c r="M137" s="10">
        <f t="shared" si="50"/>
        <v>19977.9</v>
      </c>
      <c r="N137" s="10">
        <f t="shared" si="50"/>
        <v>0</v>
      </c>
      <c r="O137" s="10">
        <f t="shared" si="50"/>
        <v>0</v>
      </c>
      <c r="P137" s="10">
        <f t="shared" si="50"/>
        <v>0</v>
      </c>
      <c r="Q137" s="10">
        <f t="shared" si="50"/>
        <v>0</v>
      </c>
      <c r="R137" s="10">
        <f t="shared" si="50"/>
        <v>0</v>
      </c>
      <c r="S137" s="10">
        <f t="shared" si="50"/>
        <v>0</v>
      </c>
      <c r="T137" s="4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8" customHeight="1">
      <c r="A138" s="45"/>
      <c r="B138" s="41"/>
      <c r="C138" s="41"/>
      <c r="D138" s="32" t="s">
        <v>12</v>
      </c>
      <c r="E138" s="6" t="s">
        <v>13</v>
      </c>
      <c r="F138" s="10">
        <f aca="true" t="shared" si="51" ref="F138:G141">H138+J138+L138+N138+P138+R138</f>
        <v>0</v>
      </c>
      <c r="G138" s="10">
        <f t="shared" si="51"/>
        <v>19378.5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19378.5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4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8" customHeight="1">
      <c r="A139" s="45"/>
      <c r="B139" s="41"/>
      <c r="C139" s="41"/>
      <c r="D139" s="32"/>
      <c r="E139" s="6" t="s">
        <v>14</v>
      </c>
      <c r="F139" s="10">
        <f t="shared" si="51"/>
        <v>0</v>
      </c>
      <c r="G139" s="10">
        <f t="shared" si="51"/>
        <v>599.2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599.2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4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8" customHeight="1">
      <c r="A140" s="45"/>
      <c r="B140" s="41"/>
      <c r="C140" s="41"/>
      <c r="D140" s="32"/>
      <c r="E140" s="6" t="s">
        <v>15</v>
      </c>
      <c r="F140" s="10">
        <f t="shared" si="51"/>
        <v>1650</v>
      </c>
      <c r="G140" s="10">
        <f t="shared" si="51"/>
        <v>0.2</v>
      </c>
      <c r="H140" s="10">
        <v>0</v>
      </c>
      <c r="I140" s="10">
        <v>0</v>
      </c>
      <c r="J140" s="10">
        <v>1650</v>
      </c>
      <c r="K140" s="10">
        <v>0</v>
      </c>
      <c r="L140" s="10">
        <v>0</v>
      </c>
      <c r="M140" s="10">
        <v>0.2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4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8" customHeight="1">
      <c r="A141" s="45"/>
      <c r="B141" s="41"/>
      <c r="C141" s="41"/>
      <c r="D141" s="32"/>
      <c r="E141" s="6" t="s">
        <v>16</v>
      </c>
      <c r="F141" s="10">
        <f t="shared" si="51"/>
        <v>0</v>
      </c>
      <c r="G141" s="10">
        <f t="shared" si="51"/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4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8" customHeight="1">
      <c r="A142" s="45" t="s">
        <v>64</v>
      </c>
      <c r="B142" s="41" t="s">
        <v>78</v>
      </c>
      <c r="C142" s="41" t="s">
        <v>121</v>
      </c>
      <c r="D142" s="31" t="s">
        <v>54</v>
      </c>
      <c r="E142" s="31"/>
      <c r="F142" s="10">
        <f aca="true" t="shared" si="52" ref="F142:S142">SUM(F143:F146)</f>
        <v>2808.081</v>
      </c>
      <c r="G142" s="10">
        <f t="shared" si="52"/>
        <v>32600</v>
      </c>
      <c r="H142" s="10">
        <f t="shared" si="52"/>
        <v>0</v>
      </c>
      <c r="I142" s="10">
        <f t="shared" si="52"/>
        <v>0</v>
      </c>
      <c r="J142" s="10">
        <f t="shared" si="52"/>
        <v>0</v>
      </c>
      <c r="K142" s="10">
        <f t="shared" si="52"/>
        <v>0</v>
      </c>
      <c r="L142" s="10">
        <f t="shared" si="52"/>
        <v>2808.081</v>
      </c>
      <c r="M142" s="10">
        <f t="shared" si="52"/>
        <v>0</v>
      </c>
      <c r="N142" s="10">
        <f t="shared" si="52"/>
        <v>0</v>
      </c>
      <c r="O142" s="10">
        <f t="shared" si="52"/>
        <v>32600</v>
      </c>
      <c r="P142" s="10">
        <f t="shared" si="52"/>
        <v>0</v>
      </c>
      <c r="Q142" s="10">
        <f t="shared" si="52"/>
        <v>0</v>
      </c>
      <c r="R142" s="10">
        <f t="shared" si="52"/>
        <v>0</v>
      </c>
      <c r="S142" s="10">
        <f t="shared" si="52"/>
        <v>0</v>
      </c>
      <c r="T142" s="4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8" customHeight="1">
      <c r="A143" s="45"/>
      <c r="B143" s="41"/>
      <c r="C143" s="41"/>
      <c r="D143" s="32" t="s">
        <v>12</v>
      </c>
      <c r="E143" s="6" t="s">
        <v>13</v>
      </c>
      <c r="F143" s="10">
        <f aca="true" t="shared" si="53" ref="F143:G146">H143+J143+L143+N143+P143+R143</f>
        <v>0</v>
      </c>
      <c r="G143" s="10">
        <f t="shared" si="53"/>
        <v>31622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31622</v>
      </c>
      <c r="P143" s="10">
        <v>0</v>
      </c>
      <c r="Q143" s="10">
        <v>0</v>
      </c>
      <c r="R143" s="10">
        <v>0</v>
      </c>
      <c r="S143" s="10">
        <v>0</v>
      </c>
      <c r="T143" s="4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8" customHeight="1">
      <c r="A144" s="45"/>
      <c r="B144" s="41"/>
      <c r="C144" s="41"/>
      <c r="D144" s="32"/>
      <c r="E144" s="6" t="s">
        <v>14</v>
      </c>
      <c r="F144" s="10">
        <f t="shared" si="53"/>
        <v>2780</v>
      </c>
      <c r="G144" s="10">
        <f t="shared" si="53"/>
        <v>977.7</v>
      </c>
      <c r="H144" s="10">
        <v>0</v>
      </c>
      <c r="I144" s="10">
        <v>0</v>
      </c>
      <c r="J144" s="10">
        <v>0</v>
      </c>
      <c r="K144" s="10">
        <v>0</v>
      </c>
      <c r="L144" s="10">
        <v>2780</v>
      </c>
      <c r="M144" s="10">
        <v>0</v>
      </c>
      <c r="N144" s="10">
        <v>0</v>
      </c>
      <c r="O144" s="10">
        <v>977.7</v>
      </c>
      <c r="P144" s="10">
        <v>0</v>
      </c>
      <c r="Q144" s="10">
        <v>0</v>
      </c>
      <c r="R144" s="10">
        <v>0</v>
      </c>
      <c r="S144" s="10">
        <v>0</v>
      </c>
      <c r="T144" s="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8" customHeight="1">
      <c r="A145" s="45"/>
      <c r="B145" s="41"/>
      <c r="C145" s="41"/>
      <c r="D145" s="32"/>
      <c r="E145" s="6" t="s">
        <v>15</v>
      </c>
      <c r="F145" s="10">
        <f t="shared" si="53"/>
        <v>28.081</v>
      </c>
      <c r="G145" s="10">
        <f t="shared" si="53"/>
        <v>0.3</v>
      </c>
      <c r="H145" s="10">
        <v>0</v>
      </c>
      <c r="I145" s="10">
        <v>0</v>
      </c>
      <c r="J145" s="10">
        <v>0</v>
      </c>
      <c r="K145" s="10">
        <v>0</v>
      </c>
      <c r="L145" s="10">
        <v>28.081</v>
      </c>
      <c r="M145" s="10">
        <v>0</v>
      </c>
      <c r="N145" s="10">
        <v>0</v>
      </c>
      <c r="O145" s="10">
        <v>0.3</v>
      </c>
      <c r="P145" s="10">
        <v>0</v>
      </c>
      <c r="Q145" s="10">
        <v>0</v>
      </c>
      <c r="R145" s="10">
        <v>0</v>
      </c>
      <c r="S145" s="10">
        <v>0</v>
      </c>
      <c r="T145" s="4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8" customHeight="1">
      <c r="A146" s="45"/>
      <c r="B146" s="41"/>
      <c r="C146" s="41"/>
      <c r="D146" s="32"/>
      <c r="E146" s="6" t="s">
        <v>16</v>
      </c>
      <c r="F146" s="10">
        <f t="shared" si="53"/>
        <v>0</v>
      </c>
      <c r="G146" s="10">
        <f t="shared" si="53"/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4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8" customHeight="1">
      <c r="A147" s="45" t="s">
        <v>65</v>
      </c>
      <c r="B147" s="41" t="s">
        <v>78</v>
      </c>
      <c r="C147" s="41" t="s">
        <v>122</v>
      </c>
      <c r="D147" s="31" t="s">
        <v>54</v>
      </c>
      <c r="E147" s="31"/>
      <c r="F147" s="10">
        <f aca="true" t="shared" si="54" ref="F147:S147">SUM(F148:F151)</f>
        <v>0</v>
      </c>
      <c r="G147" s="10">
        <f t="shared" si="54"/>
        <v>11418.231029999999</v>
      </c>
      <c r="H147" s="10">
        <f t="shared" si="54"/>
        <v>0</v>
      </c>
      <c r="I147" s="10">
        <f t="shared" si="54"/>
        <v>11418.231029999999</v>
      </c>
      <c r="J147" s="10">
        <f t="shared" si="54"/>
        <v>0</v>
      </c>
      <c r="K147" s="10">
        <f t="shared" si="54"/>
        <v>0</v>
      </c>
      <c r="L147" s="10">
        <f t="shared" si="54"/>
        <v>0</v>
      </c>
      <c r="M147" s="10">
        <f t="shared" si="54"/>
        <v>0</v>
      </c>
      <c r="N147" s="10">
        <f t="shared" si="54"/>
        <v>0</v>
      </c>
      <c r="O147" s="10">
        <f t="shared" si="54"/>
        <v>0</v>
      </c>
      <c r="P147" s="10">
        <f t="shared" si="54"/>
        <v>0</v>
      </c>
      <c r="Q147" s="10">
        <f t="shared" si="54"/>
        <v>0</v>
      </c>
      <c r="R147" s="10">
        <f t="shared" si="54"/>
        <v>0</v>
      </c>
      <c r="S147" s="10">
        <f t="shared" si="54"/>
        <v>0</v>
      </c>
      <c r="T147" s="4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8" customHeight="1">
      <c r="A148" s="45"/>
      <c r="B148" s="41"/>
      <c r="C148" s="41"/>
      <c r="D148" s="32" t="s">
        <v>12</v>
      </c>
      <c r="E148" s="6" t="s">
        <v>13</v>
      </c>
      <c r="F148" s="10">
        <f aca="true" t="shared" si="55" ref="F148:G151">H148+J148+L148+N148+P148+R148</f>
        <v>0</v>
      </c>
      <c r="G148" s="10">
        <f t="shared" si="55"/>
        <v>11075.49244</v>
      </c>
      <c r="H148" s="10">
        <v>0</v>
      </c>
      <c r="I148" s="10">
        <v>11075.49244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4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8" customHeight="1">
      <c r="A149" s="45"/>
      <c r="B149" s="41"/>
      <c r="C149" s="41"/>
      <c r="D149" s="32"/>
      <c r="E149" s="6" t="s">
        <v>14</v>
      </c>
      <c r="F149" s="10">
        <f t="shared" si="55"/>
        <v>0</v>
      </c>
      <c r="G149" s="10">
        <f t="shared" si="55"/>
        <v>342.39346</v>
      </c>
      <c r="H149" s="10">
        <v>0</v>
      </c>
      <c r="I149" s="10">
        <v>342.39346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4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8" customHeight="1">
      <c r="A150" s="45"/>
      <c r="B150" s="41"/>
      <c r="C150" s="41"/>
      <c r="D150" s="32"/>
      <c r="E150" s="6" t="s">
        <v>15</v>
      </c>
      <c r="F150" s="10">
        <f t="shared" si="55"/>
        <v>0</v>
      </c>
      <c r="G150" s="10">
        <f t="shared" si="55"/>
        <v>0.34513</v>
      </c>
      <c r="H150" s="10">
        <v>0</v>
      </c>
      <c r="I150" s="10">
        <v>0.34513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4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8" customHeight="1">
      <c r="A151" s="45"/>
      <c r="B151" s="41"/>
      <c r="C151" s="41"/>
      <c r="D151" s="32"/>
      <c r="E151" s="6" t="s">
        <v>16</v>
      </c>
      <c r="F151" s="10">
        <f t="shared" si="55"/>
        <v>0</v>
      </c>
      <c r="G151" s="10">
        <f t="shared" si="55"/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4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8" customHeight="1">
      <c r="A152" s="30" t="s">
        <v>80</v>
      </c>
      <c r="B152" s="30"/>
      <c r="C152" s="30"/>
      <c r="D152" s="31" t="s">
        <v>54</v>
      </c>
      <c r="E152" s="31"/>
      <c r="F152" s="10">
        <f>SUM(F153:F156)</f>
        <v>7540</v>
      </c>
      <c r="G152" s="10">
        <f>SUM(G153:G156)</f>
        <v>87486.40000000001</v>
      </c>
      <c r="H152" s="10">
        <f aca="true" t="shared" si="56" ref="H152:S156">SUM(H157)</f>
        <v>0</v>
      </c>
      <c r="I152" s="10">
        <f t="shared" si="56"/>
        <v>0</v>
      </c>
      <c r="J152" s="10">
        <f t="shared" si="56"/>
        <v>7540</v>
      </c>
      <c r="K152" s="10">
        <f t="shared" si="56"/>
        <v>0</v>
      </c>
      <c r="L152" s="10">
        <f t="shared" si="56"/>
        <v>0</v>
      </c>
      <c r="M152" s="10">
        <f t="shared" si="56"/>
        <v>45000</v>
      </c>
      <c r="N152" s="10">
        <f t="shared" si="56"/>
        <v>0</v>
      </c>
      <c r="O152" s="10">
        <f t="shared" si="56"/>
        <v>42486.4</v>
      </c>
      <c r="P152" s="10">
        <f t="shared" si="56"/>
        <v>0</v>
      </c>
      <c r="Q152" s="10">
        <f t="shared" si="56"/>
        <v>0</v>
      </c>
      <c r="R152" s="10">
        <f t="shared" si="56"/>
        <v>0</v>
      </c>
      <c r="S152" s="10">
        <f t="shared" si="56"/>
        <v>0</v>
      </c>
      <c r="T152" s="4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8" customHeight="1">
      <c r="A153" s="30"/>
      <c r="B153" s="30"/>
      <c r="C153" s="30"/>
      <c r="D153" s="32" t="s">
        <v>12</v>
      </c>
      <c r="E153" s="6" t="s">
        <v>13</v>
      </c>
      <c r="F153" s="10">
        <f aca="true" t="shared" si="57" ref="F153:G156">H153+J153+L153+N153+P153+R153</f>
        <v>0</v>
      </c>
      <c r="G153" s="10">
        <f t="shared" si="57"/>
        <v>84861.8</v>
      </c>
      <c r="H153" s="10">
        <f t="shared" si="56"/>
        <v>0</v>
      </c>
      <c r="I153" s="10">
        <f t="shared" si="56"/>
        <v>0</v>
      </c>
      <c r="J153" s="10">
        <f t="shared" si="56"/>
        <v>0</v>
      </c>
      <c r="K153" s="10">
        <f t="shared" si="56"/>
        <v>0</v>
      </c>
      <c r="L153" s="10">
        <f t="shared" si="56"/>
        <v>0</v>
      </c>
      <c r="M153" s="10">
        <f t="shared" si="56"/>
        <v>43650</v>
      </c>
      <c r="N153" s="10">
        <f t="shared" si="56"/>
        <v>0</v>
      </c>
      <c r="O153" s="10">
        <f t="shared" si="56"/>
        <v>41211.8</v>
      </c>
      <c r="P153" s="10">
        <f t="shared" si="56"/>
        <v>0</v>
      </c>
      <c r="Q153" s="10">
        <f t="shared" si="56"/>
        <v>0</v>
      </c>
      <c r="R153" s="10">
        <f t="shared" si="56"/>
        <v>0</v>
      </c>
      <c r="S153" s="10">
        <f t="shared" si="56"/>
        <v>0</v>
      </c>
      <c r="T153" s="4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8" customHeight="1">
      <c r="A154" s="30"/>
      <c r="B154" s="30"/>
      <c r="C154" s="30"/>
      <c r="D154" s="32"/>
      <c r="E154" s="6" t="s">
        <v>14</v>
      </c>
      <c r="F154" s="10">
        <f t="shared" si="57"/>
        <v>0</v>
      </c>
      <c r="G154" s="10">
        <f t="shared" si="57"/>
        <v>2623.8</v>
      </c>
      <c r="H154" s="10">
        <f t="shared" si="56"/>
        <v>0</v>
      </c>
      <c r="I154" s="10">
        <f t="shared" si="56"/>
        <v>0</v>
      </c>
      <c r="J154" s="10">
        <f t="shared" si="56"/>
        <v>0</v>
      </c>
      <c r="K154" s="10">
        <f t="shared" si="56"/>
        <v>0</v>
      </c>
      <c r="L154" s="10">
        <f t="shared" si="56"/>
        <v>0</v>
      </c>
      <c r="M154" s="10">
        <f t="shared" si="56"/>
        <v>1349.6</v>
      </c>
      <c r="N154" s="10">
        <f t="shared" si="56"/>
        <v>0</v>
      </c>
      <c r="O154" s="10">
        <f t="shared" si="56"/>
        <v>1274.2</v>
      </c>
      <c r="P154" s="10">
        <f t="shared" si="56"/>
        <v>0</v>
      </c>
      <c r="Q154" s="10">
        <f t="shared" si="56"/>
        <v>0</v>
      </c>
      <c r="R154" s="10">
        <f t="shared" si="56"/>
        <v>0</v>
      </c>
      <c r="S154" s="10">
        <f t="shared" si="56"/>
        <v>0</v>
      </c>
      <c r="T154" s="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8" customHeight="1">
      <c r="A155" s="30"/>
      <c r="B155" s="30"/>
      <c r="C155" s="30"/>
      <c r="D155" s="32"/>
      <c r="E155" s="6" t="s">
        <v>15</v>
      </c>
      <c r="F155" s="10">
        <f t="shared" si="57"/>
        <v>7540</v>
      </c>
      <c r="G155" s="10">
        <f t="shared" si="57"/>
        <v>0.8</v>
      </c>
      <c r="H155" s="10">
        <f t="shared" si="56"/>
        <v>0</v>
      </c>
      <c r="I155" s="10">
        <f t="shared" si="56"/>
        <v>0</v>
      </c>
      <c r="J155" s="10">
        <f t="shared" si="56"/>
        <v>7540</v>
      </c>
      <c r="K155" s="10">
        <f t="shared" si="56"/>
        <v>0</v>
      </c>
      <c r="L155" s="10">
        <f t="shared" si="56"/>
        <v>0</v>
      </c>
      <c r="M155" s="10">
        <f t="shared" si="56"/>
        <v>0.4</v>
      </c>
      <c r="N155" s="10">
        <f t="shared" si="56"/>
        <v>0</v>
      </c>
      <c r="O155" s="10">
        <f t="shared" si="56"/>
        <v>0.4</v>
      </c>
      <c r="P155" s="10">
        <f t="shared" si="56"/>
        <v>0</v>
      </c>
      <c r="Q155" s="10">
        <f t="shared" si="56"/>
        <v>0</v>
      </c>
      <c r="R155" s="10">
        <f t="shared" si="56"/>
        <v>0</v>
      </c>
      <c r="S155" s="10">
        <f t="shared" si="56"/>
        <v>0</v>
      </c>
      <c r="T155" s="4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8" customHeight="1">
      <c r="A156" s="30"/>
      <c r="B156" s="30"/>
      <c r="C156" s="30"/>
      <c r="D156" s="32"/>
      <c r="E156" s="6" t="s">
        <v>16</v>
      </c>
      <c r="F156" s="10">
        <f t="shared" si="57"/>
        <v>0</v>
      </c>
      <c r="G156" s="10">
        <f t="shared" si="57"/>
        <v>0</v>
      </c>
      <c r="H156" s="10">
        <f t="shared" si="56"/>
        <v>0</v>
      </c>
      <c r="I156" s="10">
        <f t="shared" si="56"/>
        <v>0</v>
      </c>
      <c r="J156" s="10">
        <f t="shared" si="56"/>
        <v>0</v>
      </c>
      <c r="K156" s="10">
        <f t="shared" si="56"/>
        <v>0</v>
      </c>
      <c r="L156" s="10">
        <f t="shared" si="56"/>
        <v>0</v>
      </c>
      <c r="M156" s="10">
        <f t="shared" si="56"/>
        <v>0</v>
      </c>
      <c r="N156" s="10">
        <f t="shared" si="56"/>
        <v>0</v>
      </c>
      <c r="O156" s="10">
        <f t="shared" si="56"/>
        <v>0</v>
      </c>
      <c r="P156" s="10">
        <f t="shared" si="56"/>
        <v>0</v>
      </c>
      <c r="Q156" s="10">
        <f t="shared" si="56"/>
        <v>0</v>
      </c>
      <c r="R156" s="10">
        <f t="shared" si="56"/>
        <v>0</v>
      </c>
      <c r="S156" s="10">
        <f t="shared" si="56"/>
        <v>0</v>
      </c>
      <c r="T156" s="4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8" customHeight="1">
      <c r="A157" s="45" t="s">
        <v>63</v>
      </c>
      <c r="B157" s="41" t="s">
        <v>79</v>
      </c>
      <c r="C157" s="41" t="s">
        <v>25</v>
      </c>
      <c r="D157" s="31" t="s">
        <v>54</v>
      </c>
      <c r="E157" s="31"/>
      <c r="F157" s="10">
        <f aca="true" t="shared" si="58" ref="F157:S157">SUM(F158:F161)</f>
        <v>7540</v>
      </c>
      <c r="G157" s="10">
        <f t="shared" si="58"/>
        <v>87486.40000000001</v>
      </c>
      <c r="H157" s="10">
        <f t="shared" si="58"/>
        <v>0</v>
      </c>
      <c r="I157" s="10">
        <f t="shared" si="58"/>
        <v>0</v>
      </c>
      <c r="J157" s="10">
        <f t="shared" si="58"/>
        <v>7540</v>
      </c>
      <c r="K157" s="10">
        <f t="shared" si="58"/>
        <v>0</v>
      </c>
      <c r="L157" s="10">
        <f t="shared" si="58"/>
        <v>0</v>
      </c>
      <c r="M157" s="10">
        <f t="shared" si="58"/>
        <v>45000</v>
      </c>
      <c r="N157" s="10">
        <f t="shared" si="58"/>
        <v>0</v>
      </c>
      <c r="O157" s="10">
        <f t="shared" si="58"/>
        <v>42486.4</v>
      </c>
      <c r="P157" s="10">
        <f t="shared" si="58"/>
        <v>0</v>
      </c>
      <c r="Q157" s="10">
        <f t="shared" si="58"/>
        <v>0</v>
      </c>
      <c r="R157" s="10">
        <f t="shared" si="58"/>
        <v>0</v>
      </c>
      <c r="S157" s="10">
        <f t="shared" si="58"/>
        <v>0</v>
      </c>
      <c r="T157" s="4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8" customHeight="1">
      <c r="A158" s="45"/>
      <c r="B158" s="41"/>
      <c r="C158" s="41"/>
      <c r="D158" s="32" t="s">
        <v>12</v>
      </c>
      <c r="E158" s="6" t="s">
        <v>13</v>
      </c>
      <c r="F158" s="10">
        <f aca="true" t="shared" si="59" ref="F158:G161">H158+J158+L158+N158+P158+R158</f>
        <v>0</v>
      </c>
      <c r="G158" s="10">
        <f t="shared" si="59"/>
        <v>84861.8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43650</v>
      </c>
      <c r="N158" s="10">
        <v>0</v>
      </c>
      <c r="O158" s="10">
        <v>41211.8</v>
      </c>
      <c r="P158" s="10">
        <v>0</v>
      </c>
      <c r="Q158" s="10">
        <v>0</v>
      </c>
      <c r="R158" s="10">
        <v>0</v>
      </c>
      <c r="S158" s="10">
        <v>0</v>
      </c>
      <c r="T158" s="4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8" customHeight="1">
      <c r="A159" s="45"/>
      <c r="B159" s="41"/>
      <c r="C159" s="41"/>
      <c r="D159" s="32"/>
      <c r="E159" s="6" t="s">
        <v>14</v>
      </c>
      <c r="F159" s="10">
        <f t="shared" si="59"/>
        <v>0</v>
      </c>
      <c r="G159" s="10">
        <f t="shared" si="59"/>
        <v>2623.8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1349.6</v>
      </c>
      <c r="N159" s="10">
        <v>0</v>
      </c>
      <c r="O159" s="10">
        <v>1274.2</v>
      </c>
      <c r="P159" s="10">
        <v>0</v>
      </c>
      <c r="Q159" s="10">
        <v>0</v>
      </c>
      <c r="R159" s="10">
        <v>0</v>
      </c>
      <c r="S159" s="10">
        <v>0</v>
      </c>
      <c r="T159" s="4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8" customHeight="1">
      <c r="A160" s="45"/>
      <c r="B160" s="41"/>
      <c r="C160" s="41"/>
      <c r="D160" s="32"/>
      <c r="E160" s="6" t="s">
        <v>15</v>
      </c>
      <c r="F160" s="10">
        <f t="shared" si="59"/>
        <v>7540</v>
      </c>
      <c r="G160" s="10">
        <f t="shared" si="59"/>
        <v>0.8</v>
      </c>
      <c r="H160" s="10">
        <v>0</v>
      </c>
      <c r="I160" s="10">
        <v>0</v>
      </c>
      <c r="J160" s="10">
        <v>7540</v>
      </c>
      <c r="K160" s="10">
        <v>0</v>
      </c>
      <c r="L160" s="10">
        <v>0</v>
      </c>
      <c r="M160" s="10">
        <v>0.4</v>
      </c>
      <c r="N160" s="10">
        <v>0</v>
      </c>
      <c r="O160" s="10">
        <v>0.4</v>
      </c>
      <c r="P160" s="10">
        <v>0</v>
      </c>
      <c r="Q160" s="10">
        <v>0</v>
      </c>
      <c r="R160" s="10">
        <v>0</v>
      </c>
      <c r="S160" s="10">
        <v>0</v>
      </c>
      <c r="T160" s="4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8" customHeight="1">
      <c r="A161" s="45"/>
      <c r="B161" s="41"/>
      <c r="C161" s="41"/>
      <c r="D161" s="32"/>
      <c r="E161" s="6" t="s">
        <v>16</v>
      </c>
      <c r="F161" s="10">
        <f t="shared" si="59"/>
        <v>0</v>
      </c>
      <c r="G161" s="10">
        <f t="shared" si="59"/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4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8" customHeight="1">
      <c r="A162" s="30" t="s">
        <v>81</v>
      </c>
      <c r="B162" s="30"/>
      <c r="C162" s="30"/>
      <c r="D162" s="31" t="s">
        <v>54</v>
      </c>
      <c r="E162" s="31"/>
      <c r="F162" s="10">
        <f>SUM(F163:F166)</f>
        <v>6020.281</v>
      </c>
      <c r="G162" s="10">
        <f>SUM(G163:G166)</f>
        <v>70000</v>
      </c>
      <c r="H162" s="10">
        <f aca="true" t="shared" si="60" ref="H162:S166">SUM(H167,H172)</f>
        <v>0</v>
      </c>
      <c r="I162" s="10">
        <f t="shared" si="60"/>
        <v>0</v>
      </c>
      <c r="J162" s="10">
        <f t="shared" si="60"/>
        <v>0</v>
      </c>
      <c r="K162" s="10">
        <f t="shared" si="60"/>
        <v>0</v>
      </c>
      <c r="L162" s="10">
        <f t="shared" si="60"/>
        <v>6020.281</v>
      </c>
      <c r="M162" s="10">
        <f t="shared" si="60"/>
        <v>0</v>
      </c>
      <c r="N162" s="10">
        <f t="shared" si="60"/>
        <v>0</v>
      </c>
      <c r="O162" s="10">
        <f t="shared" si="60"/>
        <v>70000</v>
      </c>
      <c r="P162" s="10">
        <f t="shared" si="60"/>
        <v>0</v>
      </c>
      <c r="Q162" s="10">
        <f t="shared" si="60"/>
        <v>0</v>
      </c>
      <c r="R162" s="10">
        <f t="shared" si="60"/>
        <v>0</v>
      </c>
      <c r="S162" s="10">
        <f t="shared" si="60"/>
        <v>0</v>
      </c>
      <c r="T162" s="4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8" customHeight="1">
      <c r="A163" s="30"/>
      <c r="B163" s="30"/>
      <c r="C163" s="30"/>
      <c r="D163" s="32" t="s">
        <v>12</v>
      </c>
      <c r="E163" s="6" t="s">
        <v>13</v>
      </c>
      <c r="F163" s="10">
        <f aca="true" t="shared" si="61" ref="F163:G166">H163+J163+L163+N163+P163+R163</f>
        <v>0</v>
      </c>
      <c r="G163" s="10">
        <f t="shared" si="61"/>
        <v>67900</v>
      </c>
      <c r="H163" s="10">
        <f t="shared" si="60"/>
        <v>0</v>
      </c>
      <c r="I163" s="10">
        <f t="shared" si="60"/>
        <v>0</v>
      </c>
      <c r="J163" s="10">
        <f t="shared" si="60"/>
        <v>0</v>
      </c>
      <c r="K163" s="10">
        <f t="shared" si="60"/>
        <v>0</v>
      </c>
      <c r="L163" s="10">
        <f t="shared" si="60"/>
        <v>0</v>
      </c>
      <c r="M163" s="10">
        <f t="shared" si="60"/>
        <v>0</v>
      </c>
      <c r="N163" s="10">
        <f t="shared" si="60"/>
        <v>0</v>
      </c>
      <c r="O163" s="10">
        <f t="shared" si="60"/>
        <v>67900</v>
      </c>
      <c r="P163" s="10">
        <f t="shared" si="60"/>
        <v>0</v>
      </c>
      <c r="Q163" s="10">
        <f t="shared" si="60"/>
        <v>0</v>
      </c>
      <c r="R163" s="10">
        <f t="shared" si="60"/>
        <v>0</v>
      </c>
      <c r="S163" s="10">
        <f t="shared" si="60"/>
        <v>0</v>
      </c>
      <c r="T163" s="4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8" customHeight="1">
      <c r="A164" s="30"/>
      <c r="B164" s="30"/>
      <c r="C164" s="30"/>
      <c r="D164" s="32"/>
      <c r="E164" s="6" t="s">
        <v>14</v>
      </c>
      <c r="F164" s="10">
        <f t="shared" si="61"/>
        <v>5960</v>
      </c>
      <c r="G164" s="10">
        <f t="shared" si="61"/>
        <v>2099.3</v>
      </c>
      <c r="H164" s="10">
        <f t="shared" si="60"/>
        <v>0</v>
      </c>
      <c r="I164" s="10">
        <f t="shared" si="60"/>
        <v>0</v>
      </c>
      <c r="J164" s="10">
        <f t="shared" si="60"/>
        <v>0</v>
      </c>
      <c r="K164" s="10">
        <f t="shared" si="60"/>
        <v>0</v>
      </c>
      <c r="L164" s="10">
        <f t="shared" si="60"/>
        <v>5960</v>
      </c>
      <c r="M164" s="10">
        <f t="shared" si="60"/>
        <v>0</v>
      </c>
      <c r="N164" s="10">
        <f t="shared" si="60"/>
        <v>0</v>
      </c>
      <c r="O164" s="10">
        <f t="shared" si="60"/>
        <v>2099.3</v>
      </c>
      <c r="P164" s="10">
        <f t="shared" si="60"/>
        <v>0</v>
      </c>
      <c r="Q164" s="10">
        <f t="shared" si="60"/>
        <v>0</v>
      </c>
      <c r="R164" s="10">
        <f t="shared" si="60"/>
        <v>0</v>
      </c>
      <c r="S164" s="10">
        <f t="shared" si="60"/>
        <v>0</v>
      </c>
      <c r="T164" s="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8" customHeight="1">
      <c r="A165" s="30"/>
      <c r="B165" s="30"/>
      <c r="C165" s="30"/>
      <c r="D165" s="32"/>
      <c r="E165" s="6" t="s">
        <v>15</v>
      </c>
      <c r="F165" s="10">
        <f t="shared" si="61"/>
        <v>60.281000000000006</v>
      </c>
      <c r="G165" s="10">
        <f t="shared" si="61"/>
        <v>0.7</v>
      </c>
      <c r="H165" s="10">
        <f t="shared" si="60"/>
        <v>0</v>
      </c>
      <c r="I165" s="10">
        <f t="shared" si="60"/>
        <v>0</v>
      </c>
      <c r="J165" s="10">
        <f t="shared" si="60"/>
        <v>0</v>
      </c>
      <c r="K165" s="10">
        <f t="shared" si="60"/>
        <v>0</v>
      </c>
      <c r="L165" s="10">
        <f t="shared" si="60"/>
        <v>60.281000000000006</v>
      </c>
      <c r="M165" s="10">
        <f t="shared" si="60"/>
        <v>0</v>
      </c>
      <c r="N165" s="10">
        <f t="shared" si="60"/>
        <v>0</v>
      </c>
      <c r="O165" s="10">
        <f t="shared" si="60"/>
        <v>0.7</v>
      </c>
      <c r="P165" s="10">
        <f t="shared" si="60"/>
        <v>0</v>
      </c>
      <c r="Q165" s="10">
        <f t="shared" si="60"/>
        <v>0</v>
      </c>
      <c r="R165" s="10">
        <f t="shared" si="60"/>
        <v>0</v>
      </c>
      <c r="S165" s="10">
        <f t="shared" si="60"/>
        <v>0</v>
      </c>
      <c r="T165" s="4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8" customHeight="1">
      <c r="A166" s="30"/>
      <c r="B166" s="30"/>
      <c r="C166" s="30"/>
      <c r="D166" s="32"/>
      <c r="E166" s="6" t="s">
        <v>16</v>
      </c>
      <c r="F166" s="10">
        <f t="shared" si="61"/>
        <v>0</v>
      </c>
      <c r="G166" s="10">
        <f t="shared" si="61"/>
        <v>0</v>
      </c>
      <c r="H166" s="10">
        <f t="shared" si="60"/>
        <v>0</v>
      </c>
      <c r="I166" s="10">
        <f t="shared" si="60"/>
        <v>0</v>
      </c>
      <c r="J166" s="10">
        <f t="shared" si="60"/>
        <v>0</v>
      </c>
      <c r="K166" s="10">
        <f t="shared" si="60"/>
        <v>0</v>
      </c>
      <c r="L166" s="10">
        <f t="shared" si="60"/>
        <v>0</v>
      </c>
      <c r="M166" s="10">
        <f t="shared" si="60"/>
        <v>0</v>
      </c>
      <c r="N166" s="10">
        <f t="shared" si="60"/>
        <v>0</v>
      </c>
      <c r="O166" s="10">
        <f t="shared" si="60"/>
        <v>0</v>
      </c>
      <c r="P166" s="10">
        <f t="shared" si="60"/>
        <v>0</v>
      </c>
      <c r="Q166" s="10">
        <f t="shared" si="60"/>
        <v>0</v>
      </c>
      <c r="R166" s="10">
        <f t="shared" si="60"/>
        <v>0</v>
      </c>
      <c r="S166" s="10">
        <f t="shared" si="60"/>
        <v>0</v>
      </c>
      <c r="T166" s="4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8" customHeight="1">
      <c r="A167" s="45" t="s">
        <v>63</v>
      </c>
      <c r="B167" s="41" t="s">
        <v>82</v>
      </c>
      <c r="C167" s="41" t="s">
        <v>123</v>
      </c>
      <c r="D167" s="31" t="s">
        <v>54</v>
      </c>
      <c r="E167" s="31"/>
      <c r="F167" s="10">
        <f aca="true" t="shared" si="62" ref="F167:S167">SUM(F168:F171)</f>
        <v>2808.081</v>
      </c>
      <c r="G167" s="10">
        <f t="shared" si="62"/>
        <v>33000</v>
      </c>
      <c r="H167" s="10">
        <f t="shared" si="62"/>
        <v>0</v>
      </c>
      <c r="I167" s="10">
        <f t="shared" si="62"/>
        <v>0</v>
      </c>
      <c r="J167" s="10">
        <f t="shared" si="62"/>
        <v>0</v>
      </c>
      <c r="K167" s="10">
        <f t="shared" si="62"/>
        <v>0</v>
      </c>
      <c r="L167" s="10">
        <f t="shared" si="62"/>
        <v>2808.081</v>
      </c>
      <c r="M167" s="10">
        <f t="shared" si="62"/>
        <v>0</v>
      </c>
      <c r="N167" s="10">
        <f t="shared" si="62"/>
        <v>0</v>
      </c>
      <c r="O167" s="10">
        <f t="shared" si="62"/>
        <v>33000</v>
      </c>
      <c r="P167" s="10">
        <f t="shared" si="62"/>
        <v>0</v>
      </c>
      <c r="Q167" s="10">
        <f t="shared" si="62"/>
        <v>0</v>
      </c>
      <c r="R167" s="10">
        <f t="shared" si="62"/>
        <v>0</v>
      </c>
      <c r="S167" s="10">
        <f t="shared" si="62"/>
        <v>0</v>
      </c>
      <c r="T167" s="4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8" customHeight="1">
      <c r="A168" s="45"/>
      <c r="B168" s="41"/>
      <c r="C168" s="41"/>
      <c r="D168" s="32" t="s">
        <v>12</v>
      </c>
      <c r="E168" s="6" t="s">
        <v>13</v>
      </c>
      <c r="F168" s="10">
        <f aca="true" t="shared" si="63" ref="F168:G171">H168+J168+L168+N168+P168+R168</f>
        <v>0</v>
      </c>
      <c r="G168" s="10">
        <f t="shared" si="63"/>
        <v>32010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32010</v>
      </c>
      <c r="P168" s="10">
        <v>0</v>
      </c>
      <c r="Q168" s="10">
        <v>0</v>
      </c>
      <c r="R168" s="10">
        <v>0</v>
      </c>
      <c r="S168" s="10">
        <v>0</v>
      </c>
      <c r="T168" s="4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8" customHeight="1">
      <c r="A169" s="45"/>
      <c r="B169" s="41"/>
      <c r="C169" s="41"/>
      <c r="D169" s="32"/>
      <c r="E169" s="6" t="s">
        <v>14</v>
      </c>
      <c r="F169" s="10">
        <f t="shared" si="63"/>
        <v>2780</v>
      </c>
      <c r="G169" s="10">
        <f t="shared" si="63"/>
        <v>989.7</v>
      </c>
      <c r="H169" s="10">
        <v>0</v>
      </c>
      <c r="I169" s="10">
        <v>0</v>
      </c>
      <c r="J169" s="10">
        <v>0</v>
      </c>
      <c r="K169" s="10">
        <v>0</v>
      </c>
      <c r="L169" s="10">
        <v>2780</v>
      </c>
      <c r="M169" s="10">
        <v>0</v>
      </c>
      <c r="N169" s="10">
        <v>0</v>
      </c>
      <c r="O169" s="10">
        <v>989.7</v>
      </c>
      <c r="P169" s="10">
        <v>0</v>
      </c>
      <c r="Q169" s="10">
        <v>0</v>
      </c>
      <c r="R169" s="10">
        <v>0</v>
      </c>
      <c r="S169" s="10">
        <v>0</v>
      </c>
      <c r="T169" s="4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8" customHeight="1">
      <c r="A170" s="45"/>
      <c r="B170" s="41"/>
      <c r="C170" s="41"/>
      <c r="D170" s="32"/>
      <c r="E170" s="6" t="s">
        <v>15</v>
      </c>
      <c r="F170" s="10">
        <f t="shared" si="63"/>
        <v>28.081</v>
      </c>
      <c r="G170" s="10">
        <f t="shared" si="63"/>
        <v>0.3</v>
      </c>
      <c r="H170" s="10">
        <v>0</v>
      </c>
      <c r="I170" s="10">
        <v>0</v>
      </c>
      <c r="J170" s="10">
        <v>0</v>
      </c>
      <c r="K170" s="10">
        <v>0</v>
      </c>
      <c r="L170" s="10">
        <v>28.081</v>
      </c>
      <c r="M170" s="10">
        <v>0</v>
      </c>
      <c r="N170" s="10">
        <v>0</v>
      </c>
      <c r="O170" s="10">
        <v>0.3</v>
      </c>
      <c r="P170" s="10">
        <v>0</v>
      </c>
      <c r="Q170" s="10">
        <v>0</v>
      </c>
      <c r="R170" s="10">
        <v>0</v>
      </c>
      <c r="S170" s="10">
        <v>0</v>
      </c>
      <c r="T170" s="4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8" customHeight="1">
      <c r="A171" s="45"/>
      <c r="B171" s="41"/>
      <c r="C171" s="41"/>
      <c r="D171" s="32"/>
      <c r="E171" s="6" t="s">
        <v>16</v>
      </c>
      <c r="F171" s="10">
        <f t="shared" si="63"/>
        <v>0</v>
      </c>
      <c r="G171" s="10">
        <f t="shared" si="63"/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4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8" customHeight="1">
      <c r="A172" s="45" t="s">
        <v>64</v>
      </c>
      <c r="B172" s="41" t="s">
        <v>82</v>
      </c>
      <c r="C172" s="41" t="s">
        <v>26</v>
      </c>
      <c r="D172" s="31" t="s">
        <v>54</v>
      </c>
      <c r="E172" s="31"/>
      <c r="F172" s="10">
        <f aca="true" t="shared" si="64" ref="F172:S172">SUM(F173:F176)</f>
        <v>3212.2</v>
      </c>
      <c r="G172" s="10">
        <f t="shared" si="64"/>
        <v>37000</v>
      </c>
      <c r="H172" s="10">
        <f t="shared" si="64"/>
        <v>0</v>
      </c>
      <c r="I172" s="10">
        <f t="shared" si="64"/>
        <v>0</v>
      </c>
      <c r="J172" s="10">
        <f t="shared" si="64"/>
        <v>0</v>
      </c>
      <c r="K172" s="10">
        <f t="shared" si="64"/>
        <v>0</v>
      </c>
      <c r="L172" s="10">
        <f t="shared" si="64"/>
        <v>3212.2</v>
      </c>
      <c r="M172" s="10">
        <f t="shared" si="64"/>
        <v>0</v>
      </c>
      <c r="N172" s="10">
        <f t="shared" si="64"/>
        <v>0</v>
      </c>
      <c r="O172" s="10">
        <f t="shared" si="64"/>
        <v>37000</v>
      </c>
      <c r="P172" s="10">
        <f t="shared" si="64"/>
        <v>0</v>
      </c>
      <c r="Q172" s="10">
        <f t="shared" si="64"/>
        <v>0</v>
      </c>
      <c r="R172" s="10">
        <f t="shared" si="64"/>
        <v>0</v>
      </c>
      <c r="S172" s="10">
        <f t="shared" si="64"/>
        <v>0</v>
      </c>
      <c r="T172" s="4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8" customHeight="1">
      <c r="A173" s="45"/>
      <c r="B173" s="41"/>
      <c r="C173" s="41"/>
      <c r="D173" s="32" t="s">
        <v>12</v>
      </c>
      <c r="E173" s="6" t="s">
        <v>13</v>
      </c>
      <c r="F173" s="10">
        <f aca="true" t="shared" si="65" ref="F173:G176">H173+J173+L173+N173+P173+R173</f>
        <v>0</v>
      </c>
      <c r="G173" s="10">
        <f t="shared" si="65"/>
        <v>35890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35890</v>
      </c>
      <c r="P173" s="10">
        <v>0</v>
      </c>
      <c r="Q173" s="10">
        <v>0</v>
      </c>
      <c r="R173" s="10">
        <v>0</v>
      </c>
      <c r="S173" s="10">
        <v>0</v>
      </c>
      <c r="T173" s="4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8" customHeight="1">
      <c r="A174" s="45"/>
      <c r="B174" s="41"/>
      <c r="C174" s="41"/>
      <c r="D174" s="32"/>
      <c r="E174" s="6" t="s">
        <v>14</v>
      </c>
      <c r="F174" s="10">
        <f t="shared" si="65"/>
        <v>3180</v>
      </c>
      <c r="G174" s="10">
        <f t="shared" si="65"/>
        <v>1109.6</v>
      </c>
      <c r="H174" s="10">
        <v>0</v>
      </c>
      <c r="I174" s="10">
        <v>0</v>
      </c>
      <c r="J174" s="10">
        <v>0</v>
      </c>
      <c r="K174" s="10">
        <v>0</v>
      </c>
      <c r="L174" s="10">
        <v>3180</v>
      </c>
      <c r="M174" s="10">
        <v>0</v>
      </c>
      <c r="N174" s="10">
        <v>0</v>
      </c>
      <c r="O174" s="10">
        <v>1109.6</v>
      </c>
      <c r="P174" s="10">
        <v>0</v>
      </c>
      <c r="Q174" s="10">
        <v>0</v>
      </c>
      <c r="R174" s="10">
        <v>0</v>
      </c>
      <c r="S174" s="10">
        <v>0</v>
      </c>
      <c r="T174" s="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8" customHeight="1">
      <c r="A175" s="45"/>
      <c r="B175" s="41"/>
      <c r="C175" s="41"/>
      <c r="D175" s="32"/>
      <c r="E175" s="6" t="s">
        <v>15</v>
      </c>
      <c r="F175" s="10">
        <f t="shared" si="65"/>
        <v>32.2</v>
      </c>
      <c r="G175" s="10">
        <f t="shared" si="65"/>
        <v>0.4</v>
      </c>
      <c r="H175" s="10">
        <v>0</v>
      </c>
      <c r="I175" s="10">
        <v>0</v>
      </c>
      <c r="J175" s="10">
        <v>0</v>
      </c>
      <c r="K175" s="10">
        <v>0</v>
      </c>
      <c r="L175" s="10">
        <v>32.2</v>
      </c>
      <c r="M175" s="10">
        <v>0</v>
      </c>
      <c r="N175" s="10">
        <v>0</v>
      </c>
      <c r="O175" s="10">
        <v>0.4</v>
      </c>
      <c r="P175" s="10">
        <v>0</v>
      </c>
      <c r="Q175" s="10">
        <v>0</v>
      </c>
      <c r="R175" s="10">
        <v>0</v>
      </c>
      <c r="S175" s="10">
        <v>0</v>
      </c>
      <c r="T175" s="4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8" customHeight="1">
      <c r="A176" s="45"/>
      <c r="B176" s="41"/>
      <c r="C176" s="41"/>
      <c r="D176" s="32"/>
      <c r="E176" s="6" t="s">
        <v>16</v>
      </c>
      <c r="F176" s="10">
        <f t="shared" si="65"/>
        <v>0</v>
      </c>
      <c r="G176" s="10">
        <f t="shared" si="65"/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4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8" customHeight="1">
      <c r="A177" s="30" t="s">
        <v>83</v>
      </c>
      <c r="B177" s="30"/>
      <c r="C177" s="30"/>
      <c r="D177" s="31" t="s">
        <v>54</v>
      </c>
      <c r="E177" s="31"/>
      <c r="F177" s="10">
        <f>SUM(F178:F181)</f>
        <v>7271.122</v>
      </c>
      <c r="G177" s="10">
        <f>SUM(G178:G181)</f>
        <v>94942.85687</v>
      </c>
      <c r="H177" s="10">
        <f aca="true" t="shared" si="66" ref="H177:S181">SUM(H182,H187)</f>
        <v>856.98</v>
      </c>
      <c r="I177" s="10">
        <f t="shared" si="66"/>
        <v>0</v>
      </c>
      <c r="J177" s="10">
        <f t="shared" si="66"/>
        <v>0</v>
      </c>
      <c r="K177" s="10">
        <f t="shared" si="66"/>
        <v>14942.85687</v>
      </c>
      <c r="L177" s="10">
        <f t="shared" si="66"/>
        <v>6414.142</v>
      </c>
      <c r="M177" s="10">
        <f t="shared" si="66"/>
        <v>0</v>
      </c>
      <c r="N177" s="10">
        <f t="shared" si="66"/>
        <v>0</v>
      </c>
      <c r="O177" s="10">
        <f t="shared" si="66"/>
        <v>30000</v>
      </c>
      <c r="P177" s="10">
        <f t="shared" si="66"/>
        <v>0</v>
      </c>
      <c r="Q177" s="10">
        <f t="shared" si="66"/>
        <v>50000</v>
      </c>
      <c r="R177" s="10">
        <f t="shared" si="66"/>
        <v>0</v>
      </c>
      <c r="S177" s="10">
        <f t="shared" si="66"/>
        <v>0</v>
      </c>
      <c r="T177" s="4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8" customHeight="1">
      <c r="A178" s="30"/>
      <c r="B178" s="30"/>
      <c r="C178" s="30"/>
      <c r="D178" s="32" t="s">
        <v>12</v>
      </c>
      <c r="E178" s="6" t="s">
        <v>13</v>
      </c>
      <c r="F178" s="10">
        <f aca="true" t="shared" si="67" ref="F178:G181">H178+J178+L178+N178+P178+R178</f>
        <v>0</v>
      </c>
      <c r="G178" s="10">
        <f t="shared" si="67"/>
        <v>92094.5</v>
      </c>
      <c r="H178" s="10">
        <f t="shared" si="66"/>
        <v>0</v>
      </c>
      <c r="I178" s="10">
        <f t="shared" si="66"/>
        <v>0</v>
      </c>
      <c r="J178" s="10">
        <f t="shared" si="66"/>
        <v>0</v>
      </c>
      <c r="K178" s="10">
        <f t="shared" si="66"/>
        <v>14494.5</v>
      </c>
      <c r="L178" s="10">
        <f t="shared" si="66"/>
        <v>0</v>
      </c>
      <c r="M178" s="10">
        <f t="shared" si="66"/>
        <v>0</v>
      </c>
      <c r="N178" s="10">
        <f t="shared" si="66"/>
        <v>0</v>
      </c>
      <c r="O178" s="10">
        <f t="shared" si="66"/>
        <v>29100</v>
      </c>
      <c r="P178" s="10">
        <f t="shared" si="66"/>
        <v>0</v>
      </c>
      <c r="Q178" s="10">
        <f t="shared" si="66"/>
        <v>48500</v>
      </c>
      <c r="R178" s="10">
        <f t="shared" si="66"/>
        <v>0</v>
      </c>
      <c r="S178" s="10">
        <f t="shared" si="66"/>
        <v>0</v>
      </c>
      <c r="T178" s="4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8" customHeight="1">
      <c r="A179" s="30"/>
      <c r="B179" s="30"/>
      <c r="C179" s="30"/>
      <c r="D179" s="32"/>
      <c r="E179" s="6" t="s">
        <v>14</v>
      </c>
      <c r="F179" s="10">
        <f t="shared" si="67"/>
        <v>6350</v>
      </c>
      <c r="G179" s="10">
        <f t="shared" si="67"/>
        <v>2847.40687</v>
      </c>
      <c r="H179" s="10">
        <f t="shared" si="66"/>
        <v>0</v>
      </c>
      <c r="I179" s="10">
        <f t="shared" si="66"/>
        <v>0</v>
      </c>
      <c r="J179" s="10">
        <f t="shared" si="66"/>
        <v>0</v>
      </c>
      <c r="K179" s="10">
        <f t="shared" si="66"/>
        <v>448.20687</v>
      </c>
      <c r="L179" s="10">
        <f t="shared" si="66"/>
        <v>6350</v>
      </c>
      <c r="M179" s="10">
        <f t="shared" si="66"/>
        <v>0</v>
      </c>
      <c r="N179" s="10">
        <f t="shared" si="66"/>
        <v>0</v>
      </c>
      <c r="O179" s="10">
        <f t="shared" si="66"/>
        <v>899.7</v>
      </c>
      <c r="P179" s="10">
        <f t="shared" si="66"/>
        <v>0</v>
      </c>
      <c r="Q179" s="10">
        <f t="shared" si="66"/>
        <v>1499.5</v>
      </c>
      <c r="R179" s="10">
        <f t="shared" si="66"/>
        <v>0</v>
      </c>
      <c r="S179" s="10">
        <f t="shared" si="66"/>
        <v>0</v>
      </c>
      <c r="T179" s="4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8" customHeight="1">
      <c r="A180" s="30"/>
      <c r="B180" s="30"/>
      <c r="C180" s="30"/>
      <c r="D180" s="32"/>
      <c r="E180" s="6" t="s">
        <v>15</v>
      </c>
      <c r="F180" s="10">
        <f t="shared" si="67"/>
        <v>921.1220000000001</v>
      </c>
      <c r="G180" s="10">
        <f t="shared" si="67"/>
        <v>0.95</v>
      </c>
      <c r="H180" s="10">
        <f t="shared" si="66"/>
        <v>856.98</v>
      </c>
      <c r="I180" s="10">
        <f t="shared" si="66"/>
        <v>0</v>
      </c>
      <c r="J180" s="10">
        <f t="shared" si="66"/>
        <v>0</v>
      </c>
      <c r="K180" s="10">
        <f t="shared" si="66"/>
        <v>0.15</v>
      </c>
      <c r="L180" s="10">
        <f t="shared" si="66"/>
        <v>64.142</v>
      </c>
      <c r="M180" s="10">
        <f t="shared" si="66"/>
        <v>0</v>
      </c>
      <c r="N180" s="10">
        <f t="shared" si="66"/>
        <v>0</v>
      </c>
      <c r="O180" s="10">
        <f t="shared" si="66"/>
        <v>0.3</v>
      </c>
      <c r="P180" s="10">
        <f t="shared" si="66"/>
        <v>0</v>
      </c>
      <c r="Q180" s="10">
        <f t="shared" si="66"/>
        <v>0.5</v>
      </c>
      <c r="R180" s="10">
        <f t="shared" si="66"/>
        <v>0</v>
      </c>
      <c r="S180" s="10">
        <f t="shared" si="66"/>
        <v>0</v>
      </c>
      <c r="T180" s="4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8" customHeight="1">
      <c r="A181" s="30"/>
      <c r="B181" s="30"/>
      <c r="C181" s="30"/>
      <c r="D181" s="32"/>
      <c r="E181" s="6" t="s">
        <v>16</v>
      </c>
      <c r="F181" s="10">
        <f t="shared" si="67"/>
        <v>0</v>
      </c>
      <c r="G181" s="10">
        <f t="shared" si="67"/>
        <v>0</v>
      </c>
      <c r="H181" s="10">
        <f t="shared" si="66"/>
        <v>0</v>
      </c>
      <c r="I181" s="10">
        <f t="shared" si="66"/>
        <v>0</v>
      </c>
      <c r="J181" s="10">
        <f t="shared" si="66"/>
        <v>0</v>
      </c>
      <c r="K181" s="10">
        <f t="shared" si="66"/>
        <v>0</v>
      </c>
      <c r="L181" s="10">
        <f t="shared" si="66"/>
        <v>0</v>
      </c>
      <c r="M181" s="10">
        <f t="shared" si="66"/>
        <v>0</v>
      </c>
      <c r="N181" s="10">
        <f t="shared" si="66"/>
        <v>0</v>
      </c>
      <c r="O181" s="10">
        <f t="shared" si="66"/>
        <v>0</v>
      </c>
      <c r="P181" s="10">
        <f t="shared" si="66"/>
        <v>0</v>
      </c>
      <c r="Q181" s="10">
        <f t="shared" si="66"/>
        <v>0</v>
      </c>
      <c r="R181" s="10">
        <f t="shared" si="66"/>
        <v>0</v>
      </c>
      <c r="S181" s="10">
        <f t="shared" si="66"/>
        <v>0</v>
      </c>
      <c r="T181" s="4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8" customHeight="1">
      <c r="A182" s="45" t="s">
        <v>63</v>
      </c>
      <c r="B182" s="41" t="s">
        <v>84</v>
      </c>
      <c r="C182" s="41" t="s">
        <v>107</v>
      </c>
      <c r="D182" s="31" t="s">
        <v>54</v>
      </c>
      <c r="E182" s="31"/>
      <c r="F182" s="10">
        <f aca="true" t="shared" si="68" ref="F182:S182">SUM(F183:F186)</f>
        <v>6414.142</v>
      </c>
      <c r="G182" s="10">
        <f t="shared" si="68"/>
        <v>80000</v>
      </c>
      <c r="H182" s="10">
        <f t="shared" si="68"/>
        <v>0</v>
      </c>
      <c r="I182" s="10">
        <f t="shared" si="68"/>
        <v>0</v>
      </c>
      <c r="J182" s="10">
        <f t="shared" si="68"/>
        <v>0</v>
      </c>
      <c r="K182" s="10">
        <f t="shared" si="68"/>
        <v>0</v>
      </c>
      <c r="L182" s="10">
        <f t="shared" si="68"/>
        <v>6414.142</v>
      </c>
      <c r="M182" s="10">
        <f t="shared" si="68"/>
        <v>0</v>
      </c>
      <c r="N182" s="10">
        <f t="shared" si="68"/>
        <v>0</v>
      </c>
      <c r="O182" s="10">
        <f t="shared" si="68"/>
        <v>30000</v>
      </c>
      <c r="P182" s="10">
        <f t="shared" si="68"/>
        <v>0</v>
      </c>
      <c r="Q182" s="10">
        <f t="shared" si="68"/>
        <v>50000</v>
      </c>
      <c r="R182" s="10">
        <f t="shared" si="68"/>
        <v>0</v>
      </c>
      <c r="S182" s="10">
        <f t="shared" si="68"/>
        <v>0</v>
      </c>
      <c r="T182" s="4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8" customHeight="1">
      <c r="A183" s="45"/>
      <c r="B183" s="41"/>
      <c r="C183" s="41"/>
      <c r="D183" s="32" t="s">
        <v>12</v>
      </c>
      <c r="E183" s="6" t="s">
        <v>13</v>
      </c>
      <c r="F183" s="10">
        <f aca="true" t="shared" si="69" ref="F183:G186">H183+J183+L183+N183+P183+R183</f>
        <v>0</v>
      </c>
      <c r="G183" s="10">
        <f t="shared" si="69"/>
        <v>77600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29100</v>
      </c>
      <c r="P183" s="10">
        <v>0</v>
      </c>
      <c r="Q183" s="10">
        <v>48500</v>
      </c>
      <c r="R183" s="10">
        <v>0</v>
      </c>
      <c r="S183" s="10">
        <v>0</v>
      </c>
      <c r="T183" s="4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8" customHeight="1">
      <c r="A184" s="45"/>
      <c r="B184" s="41"/>
      <c r="C184" s="41"/>
      <c r="D184" s="32"/>
      <c r="E184" s="6" t="s">
        <v>14</v>
      </c>
      <c r="F184" s="10">
        <f t="shared" si="69"/>
        <v>6350</v>
      </c>
      <c r="G184" s="10">
        <f t="shared" si="69"/>
        <v>2399.2</v>
      </c>
      <c r="H184" s="10">
        <v>0</v>
      </c>
      <c r="I184" s="10">
        <v>0</v>
      </c>
      <c r="J184" s="10">
        <v>0</v>
      </c>
      <c r="K184" s="10">
        <v>0</v>
      </c>
      <c r="L184" s="10">
        <v>6350</v>
      </c>
      <c r="M184" s="10">
        <v>0</v>
      </c>
      <c r="N184" s="10">
        <v>0</v>
      </c>
      <c r="O184" s="10">
        <v>899.7</v>
      </c>
      <c r="P184" s="10">
        <v>0</v>
      </c>
      <c r="Q184" s="10">
        <v>1499.5</v>
      </c>
      <c r="R184" s="10">
        <v>0</v>
      </c>
      <c r="S184" s="10">
        <v>0</v>
      </c>
      <c r="T184" s="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8" customHeight="1">
      <c r="A185" s="45"/>
      <c r="B185" s="41"/>
      <c r="C185" s="41"/>
      <c r="D185" s="32"/>
      <c r="E185" s="6" t="s">
        <v>15</v>
      </c>
      <c r="F185" s="10">
        <f t="shared" si="69"/>
        <v>64.142</v>
      </c>
      <c r="G185" s="10">
        <f t="shared" si="69"/>
        <v>0.8</v>
      </c>
      <c r="H185" s="10">
        <v>0</v>
      </c>
      <c r="I185" s="10">
        <v>0</v>
      </c>
      <c r="J185" s="10">
        <v>0</v>
      </c>
      <c r="K185" s="10">
        <v>0</v>
      </c>
      <c r="L185" s="10">
        <v>64.142</v>
      </c>
      <c r="M185" s="10">
        <v>0</v>
      </c>
      <c r="N185" s="10">
        <v>0</v>
      </c>
      <c r="O185" s="10">
        <v>0.3</v>
      </c>
      <c r="P185" s="10">
        <v>0</v>
      </c>
      <c r="Q185" s="10">
        <v>0.5</v>
      </c>
      <c r="R185" s="10">
        <v>0</v>
      </c>
      <c r="S185" s="10">
        <v>0</v>
      </c>
      <c r="T185" s="4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8" customHeight="1">
      <c r="A186" s="45"/>
      <c r="B186" s="41"/>
      <c r="C186" s="41"/>
      <c r="D186" s="32"/>
      <c r="E186" s="6" t="s">
        <v>16</v>
      </c>
      <c r="F186" s="10">
        <f t="shared" si="69"/>
        <v>0</v>
      </c>
      <c r="G186" s="10">
        <f t="shared" si="69"/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4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8" customHeight="1">
      <c r="A187" s="45" t="s">
        <v>64</v>
      </c>
      <c r="B187" s="41" t="s">
        <v>84</v>
      </c>
      <c r="C187" s="41" t="s">
        <v>124</v>
      </c>
      <c r="D187" s="31" t="s">
        <v>54</v>
      </c>
      <c r="E187" s="31"/>
      <c r="F187" s="10">
        <f aca="true" t="shared" si="70" ref="F187:S187">SUM(F188:F191)</f>
        <v>856.98</v>
      </c>
      <c r="G187" s="10">
        <f t="shared" si="70"/>
        <v>14942.85687</v>
      </c>
      <c r="H187" s="10">
        <f t="shared" si="70"/>
        <v>856.98</v>
      </c>
      <c r="I187" s="10">
        <f t="shared" si="70"/>
        <v>0</v>
      </c>
      <c r="J187" s="10">
        <f t="shared" si="70"/>
        <v>0</v>
      </c>
      <c r="K187" s="10">
        <f t="shared" si="70"/>
        <v>14942.85687</v>
      </c>
      <c r="L187" s="10">
        <f t="shared" si="70"/>
        <v>0</v>
      </c>
      <c r="M187" s="10">
        <f t="shared" si="70"/>
        <v>0</v>
      </c>
      <c r="N187" s="10">
        <f t="shared" si="70"/>
        <v>0</v>
      </c>
      <c r="O187" s="10">
        <f t="shared" si="70"/>
        <v>0</v>
      </c>
      <c r="P187" s="10">
        <f t="shared" si="70"/>
        <v>0</v>
      </c>
      <c r="Q187" s="10">
        <f t="shared" si="70"/>
        <v>0</v>
      </c>
      <c r="R187" s="10">
        <f t="shared" si="70"/>
        <v>0</v>
      </c>
      <c r="S187" s="10">
        <f t="shared" si="70"/>
        <v>0</v>
      </c>
      <c r="T187" s="4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8" customHeight="1">
      <c r="A188" s="45"/>
      <c r="B188" s="41"/>
      <c r="C188" s="41"/>
      <c r="D188" s="32" t="s">
        <v>12</v>
      </c>
      <c r="E188" s="6" t="s">
        <v>13</v>
      </c>
      <c r="F188" s="10">
        <f aca="true" t="shared" si="71" ref="F188:G191">H188+J188+L188+N188+P188+R188</f>
        <v>0</v>
      </c>
      <c r="G188" s="10">
        <f t="shared" si="71"/>
        <v>14494.5</v>
      </c>
      <c r="H188" s="10">
        <v>0</v>
      </c>
      <c r="I188" s="10">
        <v>0</v>
      </c>
      <c r="J188" s="10">
        <v>0</v>
      </c>
      <c r="K188" s="10">
        <v>14494.5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4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8" customHeight="1">
      <c r="A189" s="45"/>
      <c r="B189" s="41"/>
      <c r="C189" s="41"/>
      <c r="D189" s="32"/>
      <c r="E189" s="6" t="s">
        <v>14</v>
      </c>
      <c r="F189" s="10">
        <f t="shared" si="71"/>
        <v>0</v>
      </c>
      <c r="G189" s="10">
        <f t="shared" si="71"/>
        <v>448.20687</v>
      </c>
      <c r="H189" s="10">
        <v>0</v>
      </c>
      <c r="I189" s="10">
        <v>0</v>
      </c>
      <c r="J189" s="10">
        <v>0</v>
      </c>
      <c r="K189" s="10">
        <v>448.20687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4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8" customHeight="1">
      <c r="A190" s="45"/>
      <c r="B190" s="41"/>
      <c r="C190" s="41"/>
      <c r="D190" s="32"/>
      <c r="E190" s="6" t="s">
        <v>15</v>
      </c>
      <c r="F190" s="10">
        <f t="shared" si="71"/>
        <v>856.98</v>
      </c>
      <c r="G190" s="10">
        <f t="shared" si="71"/>
        <v>0.15</v>
      </c>
      <c r="H190" s="10">
        <v>856.98</v>
      </c>
      <c r="I190" s="10">
        <v>0</v>
      </c>
      <c r="J190" s="10">
        <v>0</v>
      </c>
      <c r="K190" s="10">
        <v>0.15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4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8" customHeight="1">
      <c r="A191" s="45"/>
      <c r="B191" s="41"/>
      <c r="C191" s="41"/>
      <c r="D191" s="32"/>
      <c r="E191" s="6" t="s">
        <v>16</v>
      </c>
      <c r="F191" s="10">
        <f t="shared" si="71"/>
        <v>0</v>
      </c>
      <c r="G191" s="10">
        <f t="shared" si="71"/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4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8" customHeight="1">
      <c r="A192" s="30" t="s">
        <v>85</v>
      </c>
      <c r="B192" s="30"/>
      <c r="C192" s="30"/>
      <c r="D192" s="31" t="s">
        <v>54</v>
      </c>
      <c r="E192" s="31"/>
      <c r="F192" s="10">
        <f>SUM(F193:F196)</f>
        <v>1344.99</v>
      </c>
      <c r="G192" s="10">
        <f>SUM(G193:G196)</f>
        <v>30000</v>
      </c>
      <c r="H192" s="10">
        <f aca="true" t="shared" si="72" ref="H192:S196">SUM(H197)</f>
        <v>0</v>
      </c>
      <c r="I192" s="10">
        <f t="shared" si="72"/>
        <v>0</v>
      </c>
      <c r="J192" s="10">
        <f t="shared" si="72"/>
        <v>0</v>
      </c>
      <c r="K192" s="10">
        <f t="shared" si="72"/>
        <v>0</v>
      </c>
      <c r="L192" s="10">
        <f t="shared" si="72"/>
        <v>0</v>
      </c>
      <c r="M192" s="10">
        <f t="shared" si="72"/>
        <v>0</v>
      </c>
      <c r="N192" s="10">
        <f t="shared" si="72"/>
        <v>1344.99</v>
      </c>
      <c r="O192" s="10">
        <f t="shared" si="72"/>
        <v>0</v>
      </c>
      <c r="P192" s="10">
        <f t="shared" si="72"/>
        <v>0</v>
      </c>
      <c r="Q192" s="10">
        <f t="shared" si="72"/>
        <v>0</v>
      </c>
      <c r="R192" s="10">
        <f t="shared" si="72"/>
        <v>0</v>
      </c>
      <c r="S192" s="10">
        <f t="shared" si="72"/>
        <v>30000</v>
      </c>
      <c r="T192" s="4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8" customHeight="1">
      <c r="A193" s="30"/>
      <c r="B193" s="30"/>
      <c r="C193" s="30"/>
      <c r="D193" s="32" t="s">
        <v>12</v>
      </c>
      <c r="E193" s="6" t="s">
        <v>13</v>
      </c>
      <c r="F193" s="10">
        <f aca="true" t="shared" si="73" ref="F193:G196">H193+J193+L193+N193+P193+R193</f>
        <v>0</v>
      </c>
      <c r="G193" s="10">
        <f t="shared" si="73"/>
        <v>29100</v>
      </c>
      <c r="H193" s="10">
        <f t="shared" si="72"/>
        <v>0</v>
      </c>
      <c r="I193" s="10">
        <f t="shared" si="72"/>
        <v>0</v>
      </c>
      <c r="J193" s="10">
        <f t="shared" si="72"/>
        <v>0</v>
      </c>
      <c r="K193" s="10">
        <f t="shared" si="72"/>
        <v>0</v>
      </c>
      <c r="L193" s="10">
        <f t="shared" si="72"/>
        <v>0</v>
      </c>
      <c r="M193" s="10">
        <f t="shared" si="72"/>
        <v>0</v>
      </c>
      <c r="N193" s="10">
        <f t="shared" si="72"/>
        <v>0</v>
      </c>
      <c r="O193" s="10">
        <f t="shared" si="72"/>
        <v>0</v>
      </c>
      <c r="P193" s="10">
        <f t="shared" si="72"/>
        <v>0</v>
      </c>
      <c r="Q193" s="10">
        <f t="shared" si="72"/>
        <v>0</v>
      </c>
      <c r="R193" s="10">
        <f t="shared" si="72"/>
        <v>0</v>
      </c>
      <c r="S193" s="10">
        <f t="shared" si="72"/>
        <v>29100</v>
      </c>
      <c r="T193" s="4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8" customHeight="1">
      <c r="A194" s="30"/>
      <c r="B194" s="30"/>
      <c r="C194" s="30"/>
      <c r="D194" s="32"/>
      <c r="E194" s="6" t="s">
        <v>14</v>
      </c>
      <c r="F194" s="10">
        <f t="shared" si="73"/>
        <v>1325</v>
      </c>
      <c r="G194" s="10">
        <f t="shared" si="73"/>
        <v>899.7</v>
      </c>
      <c r="H194" s="10">
        <f t="shared" si="72"/>
        <v>0</v>
      </c>
      <c r="I194" s="10">
        <f t="shared" si="72"/>
        <v>0</v>
      </c>
      <c r="J194" s="10">
        <f t="shared" si="72"/>
        <v>0</v>
      </c>
      <c r="K194" s="10">
        <f t="shared" si="72"/>
        <v>0</v>
      </c>
      <c r="L194" s="10">
        <f t="shared" si="72"/>
        <v>0</v>
      </c>
      <c r="M194" s="10">
        <f t="shared" si="72"/>
        <v>0</v>
      </c>
      <c r="N194" s="10">
        <f t="shared" si="72"/>
        <v>1325</v>
      </c>
      <c r="O194" s="10">
        <f t="shared" si="72"/>
        <v>0</v>
      </c>
      <c r="P194" s="10">
        <f t="shared" si="72"/>
        <v>0</v>
      </c>
      <c r="Q194" s="10">
        <f t="shared" si="72"/>
        <v>0</v>
      </c>
      <c r="R194" s="10">
        <f t="shared" si="72"/>
        <v>0</v>
      </c>
      <c r="S194" s="10">
        <f t="shared" si="72"/>
        <v>899.7</v>
      </c>
      <c r="T194" s="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8" customHeight="1">
      <c r="A195" s="30"/>
      <c r="B195" s="30"/>
      <c r="C195" s="30"/>
      <c r="D195" s="32"/>
      <c r="E195" s="6" t="s">
        <v>15</v>
      </c>
      <c r="F195" s="10">
        <f t="shared" si="73"/>
        <v>19.99</v>
      </c>
      <c r="G195" s="10">
        <f t="shared" si="73"/>
        <v>0.3</v>
      </c>
      <c r="H195" s="10">
        <f t="shared" si="72"/>
        <v>0</v>
      </c>
      <c r="I195" s="10">
        <f t="shared" si="72"/>
        <v>0</v>
      </c>
      <c r="J195" s="10">
        <f t="shared" si="72"/>
        <v>0</v>
      </c>
      <c r="K195" s="10">
        <f t="shared" si="72"/>
        <v>0</v>
      </c>
      <c r="L195" s="10">
        <f t="shared" si="72"/>
        <v>0</v>
      </c>
      <c r="M195" s="10">
        <f t="shared" si="72"/>
        <v>0</v>
      </c>
      <c r="N195" s="10">
        <f t="shared" si="72"/>
        <v>19.99</v>
      </c>
      <c r="O195" s="10">
        <f t="shared" si="72"/>
        <v>0</v>
      </c>
      <c r="P195" s="10">
        <f t="shared" si="72"/>
        <v>0</v>
      </c>
      <c r="Q195" s="10">
        <f t="shared" si="72"/>
        <v>0</v>
      </c>
      <c r="R195" s="10">
        <f t="shared" si="72"/>
        <v>0</v>
      </c>
      <c r="S195" s="10">
        <f t="shared" si="72"/>
        <v>0.3</v>
      </c>
      <c r="T195" s="4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8" customHeight="1">
      <c r="A196" s="30"/>
      <c r="B196" s="30"/>
      <c r="C196" s="30"/>
      <c r="D196" s="32"/>
      <c r="E196" s="6" t="s">
        <v>16</v>
      </c>
      <c r="F196" s="10">
        <f t="shared" si="73"/>
        <v>0</v>
      </c>
      <c r="G196" s="10">
        <f t="shared" si="73"/>
        <v>0</v>
      </c>
      <c r="H196" s="10">
        <f t="shared" si="72"/>
        <v>0</v>
      </c>
      <c r="I196" s="10">
        <f t="shared" si="72"/>
        <v>0</v>
      </c>
      <c r="J196" s="10">
        <f t="shared" si="72"/>
        <v>0</v>
      </c>
      <c r="K196" s="10">
        <f t="shared" si="72"/>
        <v>0</v>
      </c>
      <c r="L196" s="10">
        <f t="shared" si="72"/>
        <v>0</v>
      </c>
      <c r="M196" s="10">
        <f t="shared" si="72"/>
        <v>0</v>
      </c>
      <c r="N196" s="10">
        <f t="shared" si="72"/>
        <v>0</v>
      </c>
      <c r="O196" s="10">
        <f t="shared" si="72"/>
        <v>0</v>
      </c>
      <c r="P196" s="10">
        <f t="shared" si="72"/>
        <v>0</v>
      </c>
      <c r="Q196" s="10">
        <f t="shared" si="72"/>
        <v>0</v>
      </c>
      <c r="R196" s="10">
        <f t="shared" si="72"/>
        <v>0</v>
      </c>
      <c r="S196" s="10">
        <f t="shared" si="72"/>
        <v>0</v>
      </c>
      <c r="T196" s="4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8" customHeight="1">
      <c r="A197" s="45" t="s">
        <v>63</v>
      </c>
      <c r="B197" s="41" t="s">
        <v>86</v>
      </c>
      <c r="C197" s="41" t="s">
        <v>125</v>
      </c>
      <c r="D197" s="31" t="s">
        <v>54</v>
      </c>
      <c r="E197" s="31"/>
      <c r="F197" s="10">
        <f aca="true" t="shared" si="74" ref="F197:S197">SUM(F198:F201)</f>
        <v>1344.99</v>
      </c>
      <c r="G197" s="10">
        <f t="shared" si="74"/>
        <v>30000</v>
      </c>
      <c r="H197" s="10">
        <f t="shared" si="74"/>
        <v>0</v>
      </c>
      <c r="I197" s="10">
        <f t="shared" si="74"/>
        <v>0</v>
      </c>
      <c r="J197" s="10">
        <f t="shared" si="74"/>
        <v>0</v>
      </c>
      <c r="K197" s="10">
        <f t="shared" si="74"/>
        <v>0</v>
      </c>
      <c r="L197" s="10">
        <f t="shared" si="74"/>
        <v>0</v>
      </c>
      <c r="M197" s="10">
        <f t="shared" si="74"/>
        <v>0</v>
      </c>
      <c r="N197" s="10">
        <f t="shared" si="74"/>
        <v>1344.99</v>
      </c>
      <c r="O197" s="10">
        <f t="shared" si="74"/>
        <v>0</v>
      </c>
      <c r="P197" s="10">
        <f t="shared" si="74"/>
        <v>0</v>
      </c>
      <c r="Q197" s="10">
        <f t="shared" si="74"/>
        <v>0</v>
      </c>
      <c r="R197" s="10">
        <f t="shared" si="74"/>
        <v>0</v>
      </c>
      <c r="S197" s="10">
        <f t="shared" si="74"/>
        <v>30000</v>
      </c>
      <c r="T197" s="4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8" customHeight="1">
      <c r="A198" s="45"/>
      <c r="B198" s="41"/>
      <c r="C198" s="41"/>
      <c r="D198" s="32" t="s">
        <v>12</v>
      </c>
      <c r="E198" s="6" t="s">
        <v>13</v>
      </c>
      <c r="F198" s="10">
        <f aca="true" t="shared" si="75" ref="F198:G201">H198+J198+L198+N198+P198+R198</f>
        <v>0</v>
      </c>
      <c r="G198" s="10">
        <f t="shared" si="75"/>
        <v>29100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29100</v>
      </c>
      <c r="T198" s="4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8" customHeight="1">
      <c r="A199" s="45"/>
      <c r="B199" s="41"/>
      <c r="C199" s="41"/>
      <c r="D199" s="32"/>
      <c r="E199" s="6" t="s">
        <v>14</v>
      </c>
      <c r="F199" s="10">
        <f t="shared" si="75"/>
        <v>1325</v>
      </c>
      <c r="G199" s="10">
        <f t="shared" si="75"/>
        <v>899.7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1325</v>
      </c>
      <c r="O199" s="10">
        <v>0</v>
      </c>
      <c r="P199" s="10">
        <v>0</v>
      </c>
      <c r="Q199" s="10">
        <v>0</v>
      </c>
      <c r="R199" s="10">
        <v>0</v>
      </c>
      <c r="S199" s="10">
        <v>899.7</v>
      </c>
      <c r="T199" s="4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8" customHeight="1">
      <c r="A200" s="45"/>
      <c r="B200" s="41"/>
      <c r="C200" s="41"/>
      <c r="D200" s="32"/>
      <c r="E200" s="6" t="s">
        <v>15</v>
      </c>
      <c r="F200" s="10">
        <f t="shared" si="75"/>
        <v>19.99</v>
      </c>
      <c r="G200" s="10">
        <f t="shared" si="75"/>
        <v>0.3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19.99</v>
      </c>
      <c r="O200" s="10">
        <v>0</v>
      </c>
      <c r="P200" s="10">
        <v>0</v>
      </c>
      <c r="Q200" s="10">
        <v>0</v>
      </c>
      <c r="R200" s="10">
        <v>0</v>
      </c>
      <c r="S200" s="10">
        <v>0.3</v>
      </c>
      <c r="T200" s="4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8" customHeight="1">
      <c r="A201" s="45"/>
      <c r="B201" s="41"/>
      <c r="C201" s="41"/>
      <c r="D201" s="32"/>
      <c r="E201" s="6" t="s">
        <v>16</v>
      </c>
      <c r="F201" s="10">
        <f t="shared" si="75"/>
        <v>0</v>
      </c>
      <c r="G201" s="10">
        <f t="shared" si="75"/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4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8" customHeight="1">
      <c r="A202" s="30" t="s">
        <v>87</v>
      </c>
      <c r="B202" s="30"/>
      <c r="C202" s="30"/>
      <c r="D202" s="31" t="s">
        <v>54</v>
      </c>
      <c r="E202" s="31"/>
      <c r="F202" s="10">
        <f>SUM(F203:F206)</f>
        <v>2106.062</v>
      </c>
      <c r="G202" s="10">
        <f>SUM(G203:G206)</f>
        <v>91767.16528999999</v>
      </c>
      <c r="H202" s="10">
        <f aca="true" t="shared" si="76" ref="H202:S206">SUM(H207,H212,H217)</f>
        <v>0</v>
      </c>
      <c r="I202" s="10">
        <f t="shared" si="76"/>
        <v>55771.47425</v>
      </c>
      <c r="J202" s="10">
        <f t="shared" si="76"/>
        <v>0</v>
      </c>
      <c r="K202" s="10">
        <f t="shared" si="76"/>
        <v>1995.69104</v>
      </c>
      <c r="L202" s="10">
        <f t="shared" si="76"/>
        <v>1212.122</v>
      </c>
      <c r="M202" s="10">
        <f t="shared" si="76"/>
        <v>0</v>
      </c>
      <c r="N202" s="10">
        <f t="shared" si="76"/>
        <v>893.94</v>
      </c>
      <c r="O202" s="10">
        <f t="shared" si="76"/>
        <v>14000</v>
      </c>
      <c r="P202" s="10">
        <f t="shared" si="76"/>
        <v>0</v>
      </c>
      <c r="Q202" s="10">
        <f t="shared" si="76"/>
        <v>0</v>
      </c>
      <c r="R202" s="10">
        <f t="shared" si="76"/>
        <v>0</v>
      </c>
      <c r="S202" s="10">
        <f t="shared" si="76"/>
        <v>20000</v>
      </c>
      <c r="T202" s="4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8" customHeight="1">
      <c r="A203" s="30"/>
      <c r="B203" s="30"/>
      <c r="C203" s="30"/>
      <c r="D203" s="32" t="s">
        <v>12</v>
      </c>
      <c r="E203" s="6" t="s">
        <v>13</v>
      </c>
      <c r="F203" s="10">
        <f aca="true" t="shared" si="77" ref="F203:G206">H203+J203+L203+N203+P203+R203</f>
        <v>0</v>
      </c>
      <c r="G203" s="10">
        <f t="shared" si="77"/>
        <v>89014.28764</v>
      </c>
      <c r="H203" s="10">
        <f t="shared" si="76"/>
        <v>0</v>
      </c>
      <c r="I203" s="10">
        <f t="shared" si="76"/>
        <v>54098.48764</v>
      </c>
      <c r="J203" s="10">
        <f t="shared" si="76"/>
        <v>0</v>
      </c>
      <c r="K203" s="10">
        <f t="shared" si="76"/>
        <v>1935.8</v>
      </c>
      <c r="L203" s="10">
        <f t="shared" si="76"/>
        <v>0</v>
      </c>
      <c r="M203" s="10">
        <f t="shared" si="76"/>
        <v>0</v>
      </c>
      <c r="N203" s="10">
        <f t="shared" si="76"/>
        <v>0</v>
      </c>
      <c r="O203" s="10">
        <f t="shared" si="76"/>
        <v>13580</v>
      </c>
      <c r="P203" s="10">
        <f t="shared" si="76"/>
        <v>0</v>
      </c>
      <c r="Q203" s="10">
        <f t="shared" si="76"/>
        <v>0</v>
      </c>
      <c r="R203" s="10">
        <f t="shared" si="76"/>
        <v>0</v>
      </c>
      <c r="S203" s="10">
        <f t="shared" si="76"/>
        <v>19400</v>
      </c>
      <c r="T203" s="4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8" customHeight="1">
      <c r="A204" s="30"/>
      <c r="B204" s="30"/>
      <c r="C204" s="30"/>
      <c r="D204" s="32"/>
      <c r="E204" s="6" t="s">
        <v>14</v>
      </c>
      <c r="F204" s="10">
        <f t="shared" si="77"/>
        <v>2085</v>
      </c>
      <c r="G204" s="10">
        <f t="shared" si="77"/>
        <v>2752.0055700000003</v>
      </c>
      <c r="H204" s="10">
        <f t="shared" si="76"/>
        <v>0</v>
      </c>
      <c r="I204" s="10">
        <f t="shared" si="76"/>
        <v>1672.42839</v>
      </c>
      <c r="J204" s="10">
        <f t="shared" si="76"/>
        <v>0</v>
      </c>
      <c r="K204" s="10">
        <f t="shared" si="76"/>
        <v>59.87718</v>
      </c>
      <c r="L204" s="10">
        <f t="shared" si="76"/>
        <v>1200</v>
      </c>
      <c r="M204" s="10">
        <f t="shared" si="76"/>
        <v>0</v>
      </c>
      <c r="N204" s="10">
        <f t="shared" si="76"/>
        <v>885</v>
      </c>
      <c r="O204" s="10">
        <f t="shared" si="76"/>
        <v>419.9</v>
      </c>
      <c r="P204" s="10">
        <f t="shared" si="76"/>
        <v>0</v>
      </c>
      <c r="Q204" s="10">
        <f t="shared" si="76"/>
        <v>0</v>
      </c>
      <c r="R204" s="10">
        <f t="shared" si="76"/>
        <v>0</v>
      </c>
      <c r="S204" s="10">
        <f t="shared" si="76"/>
        <v>599.8</v>
      </c>
      <c r="T204" s="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8" customHeight="1">
      <c r="A205" s="30"/>
      <c r="B205" s="30"/>
      <c r="C205" s="30"/>
      <c r="D205" s="32"/>
      <c r="E205" s="6" t="s">
        <v>15</v>
      </c>
      <c r="F205" s="10">
        <f t="shared" si="77"/>
        <v>21.061999999999998</v>
      </c>
      <c r="G205" s="10">
        <f t="shared" si="77"/>
        <v>0.87208</v>
      </c>
      <c r="H205" s="10">
        <f t="shared" si="76"/>
        <v>0</v>
      </c>
      <c r="I205" s="10">
        <f t="shared" si="76"/>
        <v>0.55822</v>
      </c>
      <c r="J205" s="10">
        <f t="shared" si="76"/>
        <v>0</v>
      </c>
      <c r="K205" s="10">
        <f t="shared" si="76"/>
        <v>0.01386</v>
      </c>
      <c r="L205" s="10">
        <f t="shared" si="76"/>
        <v>12.122</v>
      </c>
      <c r="M205" s="10">
        <f t="shared" si="76"/>
        <v>0</v>
      </c>
      <c r="N205" s="10">
        <f t="shared" si="76"/>
        <v>8.94</v>
      </c>
      <c r="O205" s="10">
        <f t="shared" si="76"/>
        <v>0.1</v>
      </c>
      <c r="P205" s="10">
        <f t="shared" si="76"/>
        <v>0</v>
      </c>
      <c r="Q205" s="10">
        <f t="shared" si="76"/>
        <v>0</v>
      </c>
      <c r="R205" s="10">
        <f t="shared" si="76"/>
        <v>0</v>
      </c>
      <c r="S205" s="10">
        <f t="shared" si="76"/>
        <v>0.2</v>
      </c>
      <c r="T205" s="4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8" customHeight="1">
      <c r="A206" s="30"/>
      <c r="B206" s="30"/>
      <c r="C206" s="30"/>
      <c r="D206" s="32"/>
      <c r="E206" s="6" t="s">
        <v>16</v>
      </c>
      <c r="F206" s="10">
        <f t="shared" si="77"/>
        <v>0</v>
      </c>
      <c r="G206" s="10">
        <f t="shared" si="77"/>
        <v>0</v>
      </c>
      <c r="H206" s="10">
        <f t="shared" si="76"/>
        <v>0</v>
      </c>
      <c r="I206" s="10">
        <f t="shared" si="76"/>
        <v>0</v>
      </c>
      <c r="J206" s="10">
        <f t="shared" si="76"/>
        <v>0</v>
      </c>
      <c r="K206" s="10">
        <f t="shared" si="76"/>
        <v>0</v>
      </c>
      <c r="L206" s="10">
        <f t="shared" si="76"/>
        <v>0</v>
      </c>
      <c r="M206" s="10">
        <f t="shared" si="76"/>
        <v>0</v>
      </c>
      <c r="N206" s="10">
        <f t="shared" si="76"/>
        <v>0</v>
      </c>
      <c r="O206" s="10">
        <f t="shared" si="76"/>
        <v>0</v>
      </c>
      <c r="P206" s="10">
        <f t="shared" si="76"/>
        <v>0</v>
      </c>
      <c r="Q206" s="10">
        <f t="shared" si="76"/>
        <v>0</v>
      </c>
      <c r="R206" s="10">
        <f t="shared" si="76"/>
        <v>0</v>
      </c>
      <c r="S206" s="10">
        <f t="shared" si="76"/>
        <v>0</v>
      </c>
      <c r="T206" s="4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8" customHeight="1">
      <c r="A207" s="45" t="s">
        <v>63</v>
      </c>
      <c r="B207" s="41" t="s">
        <v>88</v>
      </c>
      <c r="C207" s="41" t="s">
        <v>27</v>
      </c>
      <c r="D207" s="31" t="s">
        <v>54</v>
      </c>
      <c r="E207" s="31"/>
      <c r="F207" s="10">
        <f aca="true" t="shared" si="78" ref="F207:S207">SUM(F208:F211)</f>
        <v>893.94</v>
      </c>
      <c r="G207" s="10">
        <f t="shared" si="78"/>
        <v>20000</v>
      </c>
      <c r="H207" s="10">
        <f t="shared" si="78"/>
        <v>0</v>
      </c>
      <c r="I207" s="10">
        <f t="shared" si="78"/>
        <v>0</v>
      </c>
      <c r="J207" s="10">
        <f t="shared" si="78"/>
        <v>0</v>
      </c>
      <c r="K207" s="10">
        <f t="shared" si="78"/>
        <v>0</v>
      </c>
      <c r="L207" s="10">
        <f t="shared" si="78"/>
        <v>0</v>
      </c>
      <c r="M207" s="10">
        <f t="shared" si="78"/>
        <v>0</v>
      </c>
      <c r="N207" s="10">
        <f t="shared" si="78"/>
        <v>893.94</v>
      </c>
      <c r="O207" s="10">
        <f t="shared" si="78"/>
        <v>0</v>
      </c>
      <c r="P207" s="10">
        <f t="shared" si="78"/>
        <v>0</v>
      </c>
      <c r="Q207" s="10">
        <f t="shared" si="78"/>
        <v>0</v>
      </c>
      <c r="R207" s="10">
        <f t="shared" si="78"/>
        <v>0</v>
      </c>
      <c r="S207" s="10">
        <f t="shared" si="78"/>
        <v>20000</v>
      </c>
      <c r="T207" s="4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8" customHeight="1">
      <c r="A208" s="45"/>
      <c r="B208" s="41"/>
      <c r="C208" s="41"/>
      <c r="D208" s="32" t="s">
        <v>12</v>
      </c>
      <c r="E208" s="6" t="s">
        <v>13</v>
      </c>
      <c r="F208" s="10">
        <f aca="true" t="shared" si="79" ref="F208:G211">H208+J208+L208+N208+P208+R208</f>
        <v>0</v>
      </c>
      <c r="G208" s="10">
        <f t="shared" si="79"/>
        <v>19400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19400</v>
      </c>
      <c r="T208" s="4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8" customHeight="1">
      <c r="A209" s="45"/>
      <c r="B209" s="41"/>
      <c r="C209" s="41"/>
      <c r="D209" s="32"/>
      <c r="E209" s="6" t="s">
        <v>14</v>
      </c>
      <c r="F209" s="10">
        <f t="shared" si="79"/>
        <v>885</v>
      </c>
      <c r="G209" s="10">
        <f t="shared" si="79"/>
        <v>599.8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885</v>
      </c>
      <c r="O209" s="10">
        <v>0</v>
      </c>
      <c r="P209" s="10">
        <v>0</v>
      </c>
      <c r="Q209" s="10">
        <v>0</v>
      </c>
      <c r="R209" s="10">
        <v>0</v>
      </c>
      <c r="S209" s="10">
        <v>599.8</v>
      </c>
      <c r="T209" s="4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8" customHeight="1">
      <c r="A210" s="45"/>
      <c r="B210" s="41"/>
      <c r="C210" s="41"/>
      <c r="D210" s="32"/>
      <c r="E210" s="6" t="s">
        <v>15</v>
      </c>
      <c r="F210" s="10">
        <f t="shared" si="79"/>
        <v>8.94</v>
      </c>
      <c r="G210" s="10">
        <f t="shared" si="79"/>
        <v>0.2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8.94</v>
      </c>
      <c r="O210" s="10">
        <v>0</v>
      </c>
      <c r="P210" s="10">
        <v>0</v>
      </c>
      <c r="Q210" s="10">
        <v>0</v>
      </c>
      <c r="R210" s="10">
        <v>0</v>
      </c>
      <c r="S210" s="10">
        <v>0.2</v>
      </c>
      <c r="T210" s="4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8" customHeight="1">
      <c r="A211" s="45"/>
      <c r="B211" s="41"/>
      <c r="C211" s="41"/>
      <c r="D211" s="32"/>
      <c r="E211" s="6" t="s">
        <v>16</v>
      </c>
      <c r="F211" s="10">
        <f t="shared" si="79"/>
        <v>0</v>
      </c>
      <c r="G211" s="10">
        <f t="shared" si="79"/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4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8" customHeight="1">
      <c r="A212" s="45" t="s">
        <v>64</v>
      </c>
      <c r="B212" s="41" t="s">
        <v>88</v>
      </c>
      <c r="C212" s="41" t="s">
        <v>126</v>
      </c>
      <c r="D212" s="31" t="s">
        <v>54</v>
      </c>
      <c r="E212" s="31"/>
      <c r="F212" s="10">
        <f aca="true" t="shared" si="80" ref="F212:S212">SUM(F213:F216)</f>
        <v>0</v>
      </c>
      <c r="G212" s="10">
        <f t="shared" si="80"/>
        <v>57767.16529</v>
      </c>
      <c r="H212" s="10">
        <f t="shared" si="80"/>
        <v>0</v>
      </c>
      <c r="I212" s="10">
        <f t="shared" si="80"/>
        <v>55771.47425</v>
      </c>
      <c r="J212" s="10">
        <f t="shared" si="80"/>
        <v>0</v>
      </c>
      <c r="K212" s="10">
        <f t="shared" si="80"/>
        <v>1995.69104</v>
      </c>
      <c r="L212" s="10">
        <f t="shared" si="80"/>
        <v>0</v>
      </c>
      <c r="M212" s="10">
        <f t="shared" si="80"/>
        <v>0</v>
      </c>
      <c r="N212" s="10">
        <f t="shared" si="80"/>
        <v>0</v>
      </c>
      <c r="O212" s="10">
        <f t="shared" si="80"/>
        <v>0</v>
      </c>
      <c r="P212" s="10">
        <f t="shared" si="80"/>
        <v>0</v>
      </c>
      <c r="Q212" s="10">
        <f t="shared" si="80"/>
        <v>0</v>
      </c>
      <c r="R212" s="10">
        <f t="shared" si="80"/>
        <v>0</v>
      </c>
      <c r="S212" s="10">
        <f t="shared" si="80"/>
        <v>0</v>
      </c>
      <c r="T212" s="4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8" customHeight="1">
      <c r="A213" s="45"/>
      <c r="B213" s="41"/>
      <c r="C213" s="41"/>
      <c r="D213" s="32" t="s">
        <v>12</v>
      </c>
      <c r="E213" s="6" t="s">
        <v>13</v>
      </c>
      <c r="F213" s="10">
        <f aca="true" t="shared" si="81" ref="F213:G216">H213+J213+L213+N213+P213+R213</f>
        <v>0</v>
      </c>
      <c r="G213" s="10">
        <f t="shared" si="81"/>
        <v>56034.28764</v>
      </c>
      <c r="H213" s="10">
        <v>0</v>
      </c>
      <c r="I213" s="10">
        <v>54098.48764</v>
      </c>
      <c r="J213" s="10">
        <v>0</v>
      </c>
      <c r="K213" s="10">
        <v>1935.8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4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8" customHeight="1">
      <c r="A214" s="45"/>
      <c r="B214" s="41"/>
      <c r="C214" s="41"/>
      <c r="D214" s="32"/>
      <c r="E214" s="6" t="s">
        <v>14</v>
      </c>
      <c r="F214" s="10">
        <f t="shared" si="81"/>
        <v>0</v>
      </c>
      <c r="G214" s="10">
        <f t="shared" si="81"/>
        <v>1732.30557</v>
      </c>
      <c r="H214" s="10">
        <v>0</v>
      </c>
      <c r="I214" s="10">
        <v>1672.42839</v>
      </c>
      <c r="J214" s="10">
        <v>0</v>
      </c>
      <c r="K214" s="10">
        <v>59.87718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8" customHeight="1">
      <c r="A215" s="45"/>
      <c r="B215" s="41"/>
      <c r="C215" s="41"/>
      <c r="D215" s="32"/>
      <c r="E215" s="6" t="s">
        <v>15</v>
      </c>
      <c r="F215" s="10">
        <f t="shared" si="81"/>
        <v>0</v>
      </c>
      <c r="G215" s="10">
        <f t="shared" si="81"/>
        <v>0.57208</v>
      </c>
      <c r="H215" s="10">
        <v>0</v>
      </c>
      <c r="I215" s="10">
        <v>0.55822</v>
      </c>
      <c r="J215" s="10">
        <v>0</v>
      </c>
      <c r="K215" s="10">
        <v>0.01386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4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8" customHeight="1">
      <c r="A216" s="45"/>
      <c r="B216" s="41"/>
      <c r="C216" s="41"/>
      <c r="D216" s="32"/>
      <c r="E216" s="6" t="s">
        <v>16</v>
      </c>
      <c r="F216" s="10">
        <f t="shared" si="81"/>
        <v>0</v>
      </c>
      <c r="G216" s="10">
        <f t="shared" si="81"/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4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8" customHeight="1">
      <c r="A217" s="45" t="s">
        <v>65</v>
      </c>
      <c r="B217" s="41" t="s">
        <v>88</v>
      </c>
      <c r="C217" s="41" t="s">
        <v>28</v>
      </c>
      <c r="D217" s="31" t="s">
        <v>54</v>
      </c>
      <c r="E217" s="31"/>
      <c r="F217" s="10">
        <f aca="true" t="shared" si="82" ref="F217:S217">SUM(F218:F221)</f>
        <v>1212.122</v>
      </c>
      <c r="G217" s="10">
        <f t="shared" si="82"/>
        <v>14000</v>
      </c>
      <c r="H217" s="10">
        <f t="shared" si="82"/>
        <v>0</v>
      </c>
      <c r="I217" s="10">
        <f t="shared" si="82"/>
        <v>0</v>
      </c>
      <c r="J217" s="10">
        <f t="shared" si="82"/>
        <v>0</v>
      </c>
      <c r="K217" s="10">
        <f t="shared" si="82"/>
        <v>0</v>
      </c>
      <c r="L217" s="10">
        <f t="shared" si="82"/>
        <v>1212.122</v>
      </c>
      <c r="M217" s="10">
        <f t="shared" si="82"/>
        <v>0</v>
      </c>
      <c r="N217" s="10">
        <f t="shared" si="82"/>
        <v>0</v>
      </c>
      <c r="O217" s="10">
        <f t="shared" si="82"/>
        <v>14000</v>
      </c>
      <c r="P217" s="10">
        <f t="shared" si="82"/>
        <v>0</v>
      </c>
      <c r="Q217" s="10">
        <f t="shared" si="82"/>
        <v>0</v>
      </c>
      <c r="R217" s="10">
        <f t="shared" si="82"/>
        <v>0</v>
      </c>
      <c r="S217" s="10">
        <f t="shared" si="82"/>
        <v>0</v>
      </c>
      <c r="T217" s="4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8" customHeight="1">
      <c r="A218" s="45"/>
      <c r="B218" s="41"/>
      <c r="C218" s="41"/>
      <c r="D218" s="32" t="s">
        <v>12</v>
      </c>
      <c r="E218" s="6" t="s">
        <v>13</v>
      </c>
      <c r="F218" s="10">
        <f aca="true" t="shared" si="83" ref="F218:G221">H218+J218+L218+N218+P218+R218</f>
        <v>0</v>
      </c>
      <c r="G218" s="10">
        <f t="shared" si="83"/>
        <v>13580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13580</v>
      </c>
      <c r="P218" s="10">
        <v>0</v>
      </c>
      <c r="Q218" s="10">
        <v>0</v>
      </c>
      <c r="R218" s="10">
        <v>0</v>
      </c>
      <c r="S218" s="10">
        <v>0</v>
      </c>
      <c r="T218" s="4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8" customHeight="1">
      <c r="A219" s="45"/>
      <c r="B219" s="41"/>
      <c r="C219" s="41"/>
      <c r="D219" s="32"/>
      <c r="E219" s="6" t="s">
        <v>14</v>
      </c>
      <c r="F219" s="10">
        <f t="shared" si="83"/>
        <v>1200</v>
      </c>
      <c r="G219" s="10">
        <f t="shared" si="83"/>
        <v>419.9</v>
      </c>
      <c r="H219" s="10">
        <v>0</v>
      </c>
      <c r="I219" s="10">
        <v>0</v>
      </c>
      <c r="J219" s="10">
        <v>0</v>
      </c>
      <c r="K219" s="10">
        <v>0</v>
      </c>
      <c r="L219" s="10">
        <v>1200</v>
      </c>
      <c r="M219" s="10">
        <v>0</v>
      </c>
      <c r="N219" s="10">
        <v>0</v>
      </c>
      <c r="O219" s="10">
        <v>419.9</v>
      </c>
      <c r="P219" s="10">
        <v>0</v>
      </c>
      <c r="Q219" s="10">
        <v>0</v>
      </c>
      <c r="R219" s="10">
        <v>0</v>
      </c>
      <c r="S219" s="10">
        <v>0</v>
      </c>
      <c r="T219" s="4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8" customHeight="1">
      <c r="A220" s="45"/>
      <c r="B220" s="41"/>
      <c r="C220" s="41"/>
      <c r="D220" s="32"/>
      <c r="E220" s="6" t="s">
        <v>15</v>
      </c>
      <c r="F220" s="10">
        <f t="shared" si="83"/>
        <v>12.122</v>
      </c>
      <c r="G220" s="10">
        <f t="shared" si="83"/>
        <v>0.1</v>
      </c>
      <c r="H220" s="10">
        <v>0</v>
      </c>
      <c r="I220" s="10">
        <v>0</v>
      </c>
      <c r="J220" s="10">
        <v>0</v>
      </c>
      <c r="K220" s="10">
        <v>0</v>
      </c>
      <c r="L220" s="10">
        <v>12.122</v>
      </c>
      <c r="M220" s="10">
        <v>0</v>
      </c>
      <c r="N220" s="10">
        <v>0</v>
      </c>
      <c r="O220" s="10">
        <v>0.1</v>
      </c>
      <c r="P220" s="10">
        <v>0</v>
      </c>
      <c r="Q220" s="10">
        <v>0</v>
      </c>
      <c r="R220" s="10">
        <v>0</v>
      </c>
      <c r="S220" s="10">
        <v>0</v>
      </c>
      <c r="T220" s="4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8" customHeight="1">
      <c r="A221" s="45"/>
      <c r="B221" s="41"/>
      <c r="C221" s="41"/>
      <c r="D221" s="32"/>
      <c r="E221" s="6" t="s">
        <v>16</v>
      </c>
      <c r="F221" s="10">
        <f t="shared" si="83"/>
        <v>0</v>
      </c>
      <c r="G221" s="10">
        <f t="shared" si="83"/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4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8" customHeight="1">
      <c r="A222" s="30" t="s">
        <v>89</v>
      </c>
      <c r="B222" s="30"/>
      <c r="C222" s="30"/>
      <c r="D222" s="31" t="s">
        <v>54</v>
      </c>
      <c r="E222" s="31"/>
      <c r="F222" s="10">
        <f>SUM(F223:F226)</f>
        <v>19144.059999999998</v>
      </c>
      <c r="G222" s="10">
        <f>SUM(G223:G226)</f>
        <v>483524.35349999997</v>
      </c>
      <c r="H222" s="10">
        <f aca="true" t="shared" si="84" ref="H222:S226">SUM(H227,H232,H237,H242,H247)</f>
        <v>0</v>
      </c>
      <c r="I222" s="10">
        <f t="shared" si="84"/>
        <v>7055.123500000001</v>
      </c>
      <c r="J222" s="10">
        <f t="shared" si="84"/>
        <v>14896.46</v>
      </c>
      <c r="K222" s="10">
        <f t="shared" si="84"/>
        <v>40000</v>
      </c>
      <c r="L222" s="10">
        <f t="shared" si="84"/>
        <v>0</v>
      </c>
      <c r="M222" s="10">
        <f t="shared" si="84"/>
        <v>138084.72999999998</v>
      </c>
      <c r="N222" s="10">
        <f t="shared" si="84"/>
        <v>4247.6</v>
      </c>
      <c r="O222" s="10">
        <f t="shared" si="84"/>
        <v>107581.7</v>
      </c>
      <c r="P222" s="10">
        <f t="shared" si="84"/>
        <v>0</v>
      </c>
      <c r="Q222" s="10">
        <f t="shared" si="84"/>
        <v>135802.80000000002</v>
      </c>
      <c r="R222" s="10">
        <f t="shared" si="84"/>
        <v>0</v>
      </c>
      <c r="S222" s="10">
        <f t="shared" si="84"/>
        <v>55000</v>
      </c>
      <c r="T222" s="4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8" customHeight="1">
      <c r="A223" s="30"/>
      <c r="B223" s="30"/>
      <c r="C223" s="30"/>
      <c r="D223" s="32" t="s">
        <v>12</v>
      </c>
      <c r="E223" s="6" t="s">
        <v>13</v>
      </c>
      <c r="F223" s="10">
        <f aca="true" t="shared" si="85" ref="F223:G226">H223+J223+L223+N223+P223+R223</f>
        <v>0</v>
      </c>
      <c r="G223" s="10">
        <f t="shared" si="85"/>
        <v>462224.48491</v>
      </c>
      <c r="H223" s="10">
        <f t="shared" si="84"/>
        <v>0</v>
      </c>
      <c r="I223" s="10">
        <f t="shared" si="84"/>
        <v>6843.48491</v>
      </c>
      <c r="J223" s="10">
        <f t="shared" si="84"/>
        <v>0</v>
      </c>
      <c r="K223" s="10">
        <f t="shared" si="84"/>
        <v>38800</v>
      </c>
      <c r="L223" s="10">
        <f t="shared" si="84"/>
        <v>0</v>
      </c>
      <c r="M223" s="10">
        <f t="shared" si="84"/>
        <v>127148.2</v>
      </c>
      <c r="N223" s="10">
        <f t="shared" si="84"/>
        <v>0</v>
      </c>
      <c r="O223" s="10">
        <f t="shared" si="84"/>
        <v>104354.2</v>
      </c>
      <c r="P223" s="10">
        <f t="shared" si="84"/>
        <v>0</v>
      </c>
      <c r="Q223" s="10">
        <f t="shared" si="84"/>
        <v>131728.6</v>
      </c>
      <c r="R223" s="10">
        <f t="shared" si="84"/>
        <v>0</v>
      </c>
      <c r="S223" s="10">
        <f t="shared" si="84"/>
        <v>53350</v>
      </c>
      <c r="T223" s="4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8" customHeight="1">
      <c r="A224" s="30"/>
      <c r="B224" s="30"/>
      <c r="C224" s="30"/>
      <c r="D224" s="32"/>
      <c r="E224" s="6" t="s">
        <v>14</v>
      </c>
      <c r="F224" s="10">
        <f t="shared" si="85"/>
        <v>4205</v>
      </c>
      <c r="G224" s="10">
        <f t="shared" si="85"/>
        <v>21294.763000000003</v>
      </c>
      <c r="H224" s="10">
        <f t="shared" si="84"/>
        <v>0</v>
      </c>
      <c r="I224" s="10">
        <f t="shared" si="84"/>
        <v>211.563</v>
      </c>
      <c r="J224" s="10">
        <f t="shared" si="84"/>
        <v>0</v>
      </c>
      <c r="K224" s="10">
        <f t="shared" si="84"/>
        <v>1199.6</v>
      </c>
      <c r="L224" s="10">
        <f t="shared" si="84"/>
        <v>0</v>
      </c>
      <c r="M224" s="10">
        <f t="shared" si="84"/>
        <v>10935.1</v>
      </c>
      <c r="N224" s="10">
        <f t="shared" si="84"/>
        <v>4205</v>
      </c>
      <c r="O224" s="10">
        <f t="shared" si="84"/>
        <v>3226.4</v>
      </c>
      <c r="P224" s="10">
        <f t="shared" si="84"/>
        <v>0</v>
      </c>
      <c r="Q224" s="10">
        <f t="shared" si="84"/>
        <v>4072.7</v>
      </c>
      <c r="R224" s="10">
        <f t="shared" si="84"/>
        <v>0</v>
      </c>
      <c r="S224" s="10">
        <f t="shared" si="84"/>
        <v>1649.4</v>
      </c>
      <c r="T224" s="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8" customHeight="1">
      <c r="A225" s="30"/>
      <c r="B225" s="30"/>
      <c r="C225" s="30"/>
      <c r="D225" s="32"/>
      <c r="E225" s="6" t="s">
        <v>15</v>
      </c>
      <c r="F225" s="10">
        <f t="shared" si="85"/>
        <v>14939.06</v>
      </c>
      <c r="G225" s="10">
        <f t="shared" si="85"/>
        <v>5.105589999999999</v>
      </c>
      <c r="H225" s="10">
        <f t="shared" si="84"/>
        <v>0</v>
      </c>
      <c r="I225" s="10">
        <f t="shared" si="84"/>
        <v>0.07559</v>
      </c>
      <c r="J225" s="10">
        <f t="shared" si="84"/>
        <v>14896.46</v>
      </c>
      <c r="K225" s="10">
        <f t="shared" si="84"/>
        <v>0.4</v>
      </c>
      <c r="L225" s="10">
        <f t="shared" si="84"/>
        <v>0</v>
      </c>
      <c r="M225" s="10">
        <f t="shared" si="84"/>
        <v>1.4300000000000002</v>
      </c>
      <c r="N225" s="10">
        <f t="shared" si="84"/>
        <v>42.599999999999994</v>
      </c>
      <c r="O225" s="10">
        <f t="shared" si="84"/>
        <v>1.1</v>
      </c>
      <c r="P225" s="10">
        <f t="shared" si="84"/>
        <v>0</v>
      </c>
      <c r="Q225" s="10">
        <f t="shared" si="84"/>
        <v>1.5</v>
      </c>
      <c r="R225" s="10">
        <f t="shared" si="84"/>
        <v>0</v>
      </c>
      <c r="S225" s="10">
        <f t="shared" si="84"/>
        <v>0.6</v>
      </c>
      <c r="T225" s="4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8" customHeight="1">
      <c r="A226" s="30"/>
      <c r="B226" s="30"/>
      <c r="C226" s="30"/>
      <c r="D226" s="32"/>
      <c r="E226" s="6" t="s">
        <v>16</v>
      </c>
      <c r="F226" s="10">
        <f t="shared" si="85"/>
        <v>0</v>
      </c>
      <c r="G226" s="10">
        <f t="shared" si="85"/>
        <v>0</v>
      </c>
      <c r="H226" s="10">
        <f t="shared" si="84"/>
        <v>0</v>
      </c>
      <c r="I226" s="10">
        <f t="shared" si="84"/>
        <v>0</v>
      </c>
      <c r="J226" s="10">
        <f t="shared" si="84"/>
        <v>0</v>
      </c>
      <c r="K226" s="10">
        <f t="shared" si="84"/>
        <v>0</v>
      </c>
      <c r="L226" s="10">
        <f t="shared" si="84"/>
        <v>0</v>
      </c>
      <c r="M226" s="10">
        <f t="shared" si="84"/>
        <v>0</v>
      </c>
      <c r="N226" s="10">
        <f t="shared" si="84"/>
        <v>0</v>
      </c>
      <c r="O226" s="10">
        <f t="shared" si="84"/>
        <v>0</v>
      </c>
      <c r="P226" s="10">
        <f t="shared" si="84"/>
        <v>0</v>
      </c>
      <c r="Q226" s="10">
        <f t="shared" si="84"/>
        <v>0</v>
      </c>
      <c r="R226" s="10">
        <f t="shared" si="84"/>
        <v>0</v>
      </c>
      <c r="S226" s="10">
        <f t="shared" si="84"/>
        <v>0</v>
      </c>
      <c r="T226" s="4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8" customHeight="1">
      <c r="A227" s="45" t="s">
        <v>63</v>
      </c>
      <c r="B227" s="41" t="s">
        <v>90</v>
      </c>
      <c r="C227" s="41" t="s">
        <v>131</v>
      </c>
      <c r="D227" s="31" t="s">
        <v>54</v>
      </c>
      <c r="E227" s="31"/>
      <c r="F227" s="10">
        <f aca="true" t="shared" si="86" ref="F227:S227">SUM(F228:F231)</f>
        <v>7446.46</v>
      </c>
      <c r="G227" s="10">
        <f t="shared" si="86"/>
        <v>52460.909999999996</v>
      </c>
      <c r="H227" s="10">
        <f t="shared" si="86"/>
        <v>0</v>
      </c>
      <c r="I227" s="10">
        <f t="shared" si="86"/>
        <v>0</v>
      </c>
      <c r="J227" s="10">
        <f t="shared" si="86"/>
        <v>7446.46</v>
      </c>
      <c r="K227" s="10">
        <f t="shared" si="86"/>
        <v>40000</v>
      </c>
      <c r="L227" s="10">
        <f t="shared" si="86"/>
        <v>0</v>
      </c>
      <c r="M227" s="10">
        <f t="shared" si="86"/>
        <v>12460.91</v>
      </c>
      <c r="N227" s="10">
        <f t="shared" si="86"/>
        <v>0</v>
      </c>
      <c r="O227" s="10">
        <f t="shared" si="86"/>
        <v>0</v>
      </c>
      <c r="P227" s="10">
        <f t="shared" si="86"/>
        <v>0</v>
      </c>
      <c r="Q227" s="10">
        <f t="shared" si="86"/>
        <v>0</v>
      </c>
      <c r="R227" s="10">
        <f t="shared" si="86"/>
        <v>0</v>
      </c>
      <c r="S227" s="10">
        <f t="shared" si="86"/>
        <v>0</v>
      </c>
      <c r="T227" s="4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8" customHeight="1">
      <c r="A228" s="45"/>
      <c r="B228" s="41"/>
      <c r="C228" s="41"/>
      <c r="D228" s="32" t="s">
        <v>12</v>
      </c>
      <c r="E228" s="6" t="s">
        <v>13</v>
      </c>
      <c r="F228" s="10">
        <f aca="true" t="shared" si="87" ref="F228:G231">H228+J228+L228+N228+P228+R228</f>
        <v>0</v>
      </c>
      <c r="G228" s="10">
        <f t="shared" si="87"/>
        <v>50887</v>
      </c>
      <c r="H228" s="10">
        <v>0</v>
      </c>
      <c r="I228" s="10">
        <v>0</v>
      </c>
      <c r="J228" s="10">
        <v>0</v>
      </c>
      <c r="K228" s="10">
        <v>38800</v>
      </c>
      <c r="L228" s="10">
        <v>0</v>
      </c>
      <c r="M228" s="10">
        <v>12087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4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8" customHeight="1">
      <c r="A229" s="45"/>
      <c r="B229" s="41"/>
      <c r="C229" s="41"/>
      <c r="D229" s="32"/>
      <c r="E229" s="6" t="s">
        <v>14</v>
      </c>
      <c r="F229" s="10">
        <f t="shared" si="87"/>
        <v>0</v>
      </c>
      <c r="G229" s="10">
        <f t="shared" si="87"/>
        <v>1573.3799999999999</v>
      </c>
      <c r="H229" s="10">
        <v>0</v>
      </c>
      <c r="I229" s="10">
        <v>0</v>
      </c>
      <c r="J229" s="10">
        <v>0</v>
      </c>
      <c r="K229" s="10">
        <v>1199.6</v>
      </c>
      <c r="L229" s="10">
        <v>0</v>
      </c>
      <c r="M229" s="10">
        <v>373.78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4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8" customHeight="1">
      <c r="A230" s="45"/>
      <c r="B230" s="41"/>
      <c r="C230" s="41"/>
      <c r="D230" s="32"/>
      <c r="E230" s="6" t="s">
        <v>15</v>
      </c>
      <c r="F230" s="10">
        <f t="shared" si="87"/>
        <v>7446.46</v>
      </c>
      <c r="G230" s="10">
        <f t="shared" si="87"/>
        <v>0.53</v>
      </c>
      <c r="H230" s="10">
        <v>0</v>
      </c>
      <c r="I230" s="10">
        <v>0</v>
      </c>
      <c r="J230" s="10">
        <v>7446.46</v>
      </c>
      <c r="K230" s="10">
        <v>0.4</v>
      </c>
      <c r="L230" s="10">
        <v>0</v>
      </c>
      <c r="M230" s="10">
        <v>0.13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4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8" customHeight="1">
      <c r="A231" s="45"/>
      <c r="B231" s="41"/>
      <c r="C231" s="41"/>
      <c r="D231" s="32"/>
      <c r="E231" s="6" t="s">
        <v>16</v>
      </c>
      <c r="F231" s="10">
        <f t="shared" si="87"/>
        <v>0</v>
      </c>
      <c r="G231" s="10">
        <f t="shared" si="87"/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4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8" customHeight="1">
      <c r="A232" s="45" t="s">
        <v>64</v>
      </c>
      <c r="B232" s="41" t="s">
        <v>90</v>
      </c>
      <c r="C232" s="41" t="s">
        <v>127</v>
      </c>
      <c r="D232" s="31" t="s">
        <v>54</v>
      </c>
      <c r="E232" s="31"/>
      <c r="F232" s="10">
        <f aca="true" t="shared" si="88" ref="F232:S232">SUM(F233:F236)</f>
        <v>0</v>
      </c>
      <c r="G232" s="10">
        <f t="shared" si="88"/>
        <v>7055.123500000001</v>
      </c>
      <c r="H232" s="10">
        <f t="shared" si="88"/>
        <v>0</v>
      </c>
      <c r="I232" s="10">
        <f t="shared" si="88"/>
        <v>7055.123500000001</v>
      </c>
      <c r="J232" s="10">
        <f t="shared" si="88"/>
        <v>0</v>
      </c>
      <c r="K232" s="10">
        <f t="shared" si="88"/>
        <v>0</v>
      </c>
      <c r="L232" s="10">
        <f t="shared" si="88"/>
        <v>0</v>
      </c>
      <c r="M232" s="10">
        <f t="shared" si="88"/>
        <v>0</v>
      </c>
      <c r="N232" s="10">
        <f t="shared" si="88"/>
        <v>0</v>
      </c>
      <c r="O232" s="10">
        <f t="shared" si="88"/>
        <v>0</v>
      </c>
      <c r="P232" s="10">
        <f t="shared" si="88"/>
        <v>0</v>
      </c>
      <c r="Q232" s="10">
        <f t="shared" si="88"/>
        <v>0</v>
      </c>
      <c r="R232" s="10">
        <f t="shared" si="88"/>
        <v>0</v>
      </c>
      <c r="S232" s="10">
        <f t="shared" si="88"/>
        <v>0</v>
      </c>
      <c r="T232" s="4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8" customHeight="1">
      <c r="A233" s="45"/>
      <c r="B233" s="41"/>
      <c r="C233" s="41"/>
      <c r="D233" s="32" t="s">
        <v>12</v>
      </c>
      <c r="E233" s="6" t="s">
        <v>13</v>
      </c>
      <c r="F233" s="10">
        <f aca="true" t="shared" si="89" ref="F233:G236">H233+J233+L233+N233+P233+R233</f>
        <v>0</v>
      </c>
      <c r="G233" s="10">
        <f t="shared" si="89"/>
        <v>6843.48491</v>
      </c>
      <c r="H233" s="10">
        <v>0</v>
      </c>
      <c r="I233" s="10">
        <v>6843.48491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4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8" customHeight="1">
      <c r="A234" s="45"/>
      <c r="B234" s="41"/>
      <c r="C234" s="41"/>
      <c r="D234" s="32"/>
      <c r="E234" s="6" t="s">
        <v>14</v>
      </c>
      <c r="F234" s="10">
        <f t="shared" si="89"/>
        <v>0</v>
      </c>
      <c r="G234" s="10">
        <f t="shared" si="89"/>
        <v>211.563</v>
      </c>
      <c r="H234" s="10">
        <v>0</v>
      </c>
      <c r="I234" s="10">
        <v>211.563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8" customHeight="1">
      <c r="A235" s="45"/>
      <c r="B235" s="41"/>
      <c r="C235" s="41"/>
      <c r="D235" s="32"/>
      <c r="E235" s="6" t="s">
        <v>15</v>
      </c>
      <c r="F235" s="10">
        <f t="shared" si="89"/>
        <v>0</v>
      </c>
      <c r="G235" s="10">
        <f t="shared" si="89"/>
        <v>0.07559</v>
      </c>
      <c r="H235" s="10">
        <v>0</v>
      </c>
      <c r="I235" s="10">
        <v>0.07559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4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8" customHeight="1">
      <c r="A236" s="45"/>
      <c r="B236" s="41"/>
      <c r="C236" s="41"/>
      <c r="D236" s="32"/>
      <c r="E236" s="6" t="s">
        <v>16</v>
      </c>
      <c r="F236" s="10">
        <f t="shared" si="89"/>
        <v>0</v>
      </c>
      <c r="G236" s="10">
        <f t="shared" si="89"/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4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8" customHeight="1">
      <c r="A237" s="45" t="s">
        <v>65</v>
      </c>
      <c r="B237" s="41" t="s">
        <v>90</v>
      </c>
      <c r="C237" s="41" t="s">
        <v>29</v>
      </c>
      <c r="D237" s="31" t="s">
        <v>54</v>
      </c>
      <c r="E237" s="31"/>
      <c r="F237" s="10">
        <f aca="true" t="shared" si="90" ref="F237:S237">SUM(F238:F241)</f>
        <v>7450</v>
      </c>
      <c r="G237" s="10">
        <f t="shared" si="90"/>
        <v>329008.32</v>
      </c>
      <c r="H237" s="10">
        <f t="shared" si="90"/>
        <v>0</v>
      </c>
      <c r="I237" s="10">
        <f t="shared" si="90"/>
        <v>0</v>
      </c>
      <c r="J237" s="10">
        <f t="shared" si="90"/>
        <v>7450</v>
      </c>
      <c r="K237" s="10">
        <f t="shared" si="90"/>
        <v>0</v>
      </c>
      <c r="L237" s="10">
        <f t="shared" si="90"/>
        <v>0</v>
      </c>
      <c r="M237" s="10">
        <f t="shared" si="90"/>
        <v>125623.81999999999</v>
      </c>
      <c r="N237" s="10">
        <f t="shared" si="90"/>
        <v>0</v>
      </c>
      <c r="O237" s="10">
        <f t="shared" si="90"/>
        <v>107581.7</v>
      </c>
      <c r="P237" s="10">
        <f t="shared" si="90"/>
        <v>0</v>
      </c>
      <c r="Q237" s="10">
        <f t="shared" si="90"/>
        <v>95802.80000000002</v>
      </c>
      <c r="R237" s="10">
        <f t="shared" si="90"/>
        <v>0</v>
      </c>
      <c r="S237" s="10">
        <f t="shared" si="90"/>
        <v>0</v>
      </c>
      <c r="T237" s="4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8" customHeight="1">
      <c r="A238" s="45"/>
      <c r="B238" s="41"/>
      <c r="C238" s="41"/>
      <c r="D238" s="32" t="s">
        <v>12</v>
      </c>
      <c r="E238" s="6" t="s">
        <v>13</v>
      </c>
      <c r="F238" s="10">
        <f aca="true" t="shared" si="91" ref="F238:G241">H238+J238+L238+N238+P238+R238</f>
        <v>0</v>
      </c>
      <c r="G238" s="10">
        <f t="shared" si="91"/>
        <v>312344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115061.2</v>
      </c>
      <c r="N238" s="10">
        <v>0</v>
      </c>
      <c r="O238" s="10">
        <v>104354.2</v>
      </c>
      <c r="P238" s="10">
        <v>0</v>
      </c>
      <c r="Q238" s="10">
        <v>92928.6</v>
      </c>
      <c r="R238" s="10">
        <v>0</v>
      </c>
      <c r="S238" s="10">
        <v>0</v>
      </c>
      <c r="T238" s="4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8" customHeight="1">
      <c r="A239" s="45"/>
      <c r="B239" s="41"/>
      <c r="C239" s="41"/>
      <c r="D239" s="32"/>
      <c r="E239" s="6" t="s">
        <v>14</v>
      </c>
      <c r="F239" s="10">
        <f t="shared" si="91"/>
        <v>0</v>
      </c>
      <c r="G239" s="10">
        <f t="shared" si="91"/>
        <v>16660.82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10561.32</v>
      </c>
      <c r="N239" s="10">
        <v>0</v>
      </c>
      <c r="O239" s="10">
        <v>3226.4</v>
      </c>
      <c r="P239" s="10">
        <v>0</v>
      </c>
      <c r="Q239" s="10">
        <v>2873.1</v>
      </c>
      <c r="R239" s="10">
        <v>0</v>
      </c>
      <c r="S239" s="10">
        <v>0</v>
      </c>
      <c r="T239" s="4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8" customHeight="1">
      <c r="A240" s="45"/>
      <c r="B240" s="41"/>
      <c r="C240" s="41"/>
      <c r="D240" s="32"/>
      <c r="E240" s="6" t="s">
        <v>15</v>
      </c>
      <c r="F240" s="10">
        <f t="shared" si="91"/>
        <v>7450</v>
      </c>
      <c r="G240" s="10">
        <f t="shared" si="91"/>
        <v>3.5000000000000004</v>
      </c>
      <c r="H240" s="10">
        <v>0</v>
      </c>
      <c r="I240" s="10">
        <v>0</v>
      </c>
      <c r="J240" s="10">
        <v>7450</v>
      </c>
      <c r="K240" s="10">
        <v>0</v>
      </c>
      <c r="L240" s="10">
        <v>0</v>
      </c>
      <c r="M240" s="10">
        <v>1.3</v>
      </c>
      <c r="N240" s="10">
        <v>0</v>
      </c>
      <c r="O240" s="10">
        <v>1.1</v>
      </c>
      <c r="P240" s="10">
        <v>0</v>
      </c>
      <c r="Q240" s="10">
        <v>1.1</v>
      </c>
      <c r="R240" s="10">
        <v>0</v>
      </c>
      <c r="S240" s="10">
        <v>0</v>
      </c>
      <c r="T240" s="4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8" customHeight="1">
      <c r="A241" s="45"/>
      <c r="B241" s="41"/>
      <c r="C241" s="41"/>
      <c r="D241" s="32"/>
      <c r="E241" s="6" t="s">
        <v>16</v>
      </c>
      <c r="F241" s="10">
        <f t="shared" si="91"/>
        <v>0</v>
      </c>
      <c r="G241" s="10">
        <f t="shared" si="91"/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4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8" customHeight="1">
      <c r="A242" s="45" t="s">
        <v>66</v>
      </c>
      <c r="B242" s="41" t="s">
        <v>90</v>
      </c>
      <c r="C242" s="41" t="s">
        <v>30</v>
      </c>
      <c r="D242" s="31" t="s">
        <v>54</v>
      </c>
      <c r="E242" s="31"/>
      <c r="F242" s="10">
        <f aca="true" t="shared" si="92" ref="F242:S242">SUM(F243:F246)</f>
        <v>2010.2</v>
      </c>
      <c r="G242" s="10">
        <f t="shared" si="92"/>
        <v>45000</v>
      </c>
      <c r="H242" s="10">
        <f t="shared" si="92"/>
        <v>0</v>
      </c>
      <c r="I242" s="10">
        <f t="shared" si="92"/>
        <v>0</v>
      </c>
      <c r="J242" s="10">
        <f t="shared" si="92"/>
        <v>0</v>
      </c>
      <c r="K242" s="10">
        <f t="shared" si="92"/>
        <v>0</v>
      </c>
      <c r="L242" s="10">
        <f t="shared" si="92"/>
        <v>0</v>
      </c>
      <c r="M242" s="10">
        <f t="shared" si="92"/>
        <v>0</v>
      </c>
      <c r="N242" s="10">
        <f t="shared" si="92"/>
        <v>2010.2</v>
      </c>
      <c r="O242" s="10">
        <f t="shared" si="92"/>
        <v>0</v>
      </c>
      <c r="P242" s="10">
        <f t="shared" si="92"/>
        <v>0</v>
      </c>
      <c r="Q242" s="10">
        <f t="shared" si="92"/>
        <v>20000</v>
      </c>
      <c r="R242" s="10">
        <f t="shared" si="92"/>
        <v>0</v>
      </c>
      <c r="S242" s="10">
        <f t="shared" si="92"/>
        <v>25000</v>
      </c>
      <c r="T242" s="4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8" customHeight="1">
      <c r="A243" s="45"/>
      <c r="B243" s="41"/>
      <c r="C243" s="41"/>
      <c r="D243" s="32" t="s">
        <v>12</v>
      </c>
      <c r="E243" s="6" t="s">
        <v>13</v>
      </c>
      <c r="F243" s="10">
        <f aca="true" t="shared" si="93" ref="F243:G246">H243+J243+L243+N243+P243+R243</f>
        <v>0</v>
      </c>
      <c r="G243" s="10">
        <f t="shared" si="93"/>
        <v>43650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19400</v>
      </c>
      <c r="R243" s="10">
        <v>0</v>
      </c>
      <c r="S243" s="10">
        <v>24250</v>
      </c>
      <c r="T243" s="4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8" customHeight="1">
      <c r="A244" s="45"/>
      <c r="B244" s="41"/>
      <c r="C244" s="41"/>
      <c r="D244" s="32"/>
      <c r="E244" s="6" t="s">
        <v>14</v>
      </c>
      <c r="F244" s="10">
        <f t="shared" si="93"/>
        <v>1990</v>
      </c>
      <c r="G244" s="10">
        <f t="shared" si="93"/>
        <v>1349.5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1990</v>
      </c>
      <c r="O244" s="10">
        <v>0</v>
      </c>
      <c r="P244" s="10">
        <v>0</v>
      </c>
      <c r="Q244" s="10">
        <v>599.8</v>
      </c>
      <c r="R244" s="10">
        <v>0</v>
      </c>
      <c r="S244" s="10">
        <v>749.7</v>
      </c>
      <c r="T244" s="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8" customHeight="1">
      <c r="A245" s="45"/>
      <c r="B245" s="41"/>
      <c r="C245" s="41"/>
      <c r="D245" s="32"/>
      <c r="E245" s="6" t="s">
        <v>15</v>
      </c>
      <c r="F245" s="10">
        <f t="shared" si="93"/>
        <v>20.2</v>
      </c>
      <c r="G245" s="10">
        <f t="shared" si="93"/>
        <v>0.5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20.2</v>
      </c>
      <c r="O245" s="10">
        <v>0</v>
      </c>
      <c r="P245" s="10">
        <v>0</v>
      </c>
      <c r="Q245" s="10">
        <v>0.2</v>
      </c>
      <c r="R245" s="10">
        <v>0</v>
      </c>
      <c r="S245" s="10">
        <v>0.3</v>
      </c>
      <c r="T245" s="4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30.75" customHeight="1">
      <c r="A246" s="45"/>
      <c r="B246" s="41"/>
      <c r="C246" s="41"/>
      <c r="D246" s="32"/>
      <c r="E246" s="6" t="s">
        <v>16</v>
      </c>
      <c r="F246" s="10">
        <f t="shared" si="93"/>
        <v>0</v>
      </c>
      <c r="G246" s="10">
        <f t="shared" si="93"/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4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8" customHeight="1">
      <c r="A247" s="45" t="s">
        <v>67</v>
      </c>
      <c r="B247" s="41" t="s">
        <v>90</v>
      </c>
      <c r="C247" s="41" t="s">
        <v>31</v>
      </c>
      <c r="D247" s="31" t="s">
        <v>54</v>
      </c>
      <c r="E247" s="31"/>
      <c r="F247" s="10">
        <f aca="true" t="shared" si="94" ref="F247:S247">SUM(F248:F251)</f>
        <v>2237.4</v>
      </c>
      <c r="G247" s="10">
        <f t="shared" si="94"/>
        <v>50000</v>
      </c>
      <c r="H247" s="10">
        <f t="shared" si="94"/>
        <v>0</v>
      </c>
      <c r="I247" s="10">
        <f t="shared" si="94"/>
        <v>0</v>
      </c>
      <c r="J247" s="10">
        <f t="shared" si="94"/>
        <v>0</v>
      </c>
      <c r="K247" s="10">
        <f t="shared" si="94"/>
        <v>0</v>
      </c>
      <c r="L247" s="10">
        <f t="shared" si="94"/>
        <v>0</v>
      </c>
      <c r="M247" s="10">
        <f t="shared" si="94"/>
        <v>0</v>
      </c>
      <c r="N247" s="10">
        <f t="shared" si="94"/>
        <v>2237.4</v>
      </c>
      <c r="O247" s="10">
        <f t="shared" si="94"/>
        <v>0</v>
      </c>
      <c r="P247" s="10">
        <f t="shared" si="94"/>
        <v>0</v>
      </c>
      <c r="Q247" s="10">
        <f t="shared" si="94"/>
        <v>20000</v>
      </c>
      <c r="R247" s="10">
        <f t="shared" si="94"/>
        <v>0</v>
      </c>
      <c r="S247" s="10">
        <f t="shared" si="94"/>
        <v>30000</v>
      </c>
      <c r="T247" s="4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8" customHeight="1">
      <c r="A248" s="45"/>
      <c r="B248" s="41"/>
      <c r="C248" s="41"/>
      <c r="D248" s="32" t="s">
        <v>12</v>
      </c>
      <c r="E248" s="6" t="s">
        <v>13</v>
      </c>
      <c r="F248" s="10">
        <f aca="true" t="shared" si="95" ref="F248:G251">H248+J248+L248+N248+P248+R248</f>
        <v>0</v>
      </c>
      <c r="G248" s="10">
        <f t="shared" si="95"/>
        <v>48500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19400</v>
      </c>
      <c r="R248" s="10">
        <v>0</v>
      </c>
      <c r="S248" s="10">
        <v>29100</v>
      </c>
      <c r="T248" s="4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8" customHeight="1">
      <c r="A249" s="45"/>
      <c r="B249" s="41"/>
      <c r="C249" s="41"/>
      <c r="D249" s="32"/>
      <c r="E249" s="6" t="s">
        <v>14</v>
      </c>
      <c r="F249" s="10">
        <f t="shared" si="95"/>
        <v>2215</v>
      </c>
      <c r="G249" s="10">
        <f t="shared" si="95"/>
        <v>1499.5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2215</v>
      </c>
      <c r="O249" s="10">
        <v>0</v>
      </c>
      <c r="P249" s="10">
        <v>0</v>
      </c>
      <c r="Q249" s="10">
        <v>599.8</v>
      </c>
      <c r="R249" s="10">
        <v>0</v>
      </c>
      <c r="S249" s="10">
        <v>899.7</v>
      </c>
      <c r="T249" s="4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8" customHeight="1">
      <c r="A250" s="45"/>
      <c r="B250" s="41"/>
      <c r="C250" s="41"/>
      <c r="D250" s="32"/>
      <c r="E250" s="6" t="s">
        <v>15</v>
      </c>
      <c r="F250" s="10">
        <f t="shared" si="95"/>
        <v>22.4</v>
      </c>
      <c r="G250" s="10">
        <f t="shared" si="95"/>
        <v>0.5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22.4</v>
      </c>
      <c r="O250" s="10">
        <v>0</v>
      </c>
      <c r="P250" s="10">
        <v>0</v>
      </c>
      <c r="Q250" s="10">
        <v>0.2</v>
      </c>
      <c r="R250" s="10">
        <v>0</v>
      </c>
      <c r="S250" s="10">
        <v>0.3</v>
      </c>
      <c r="T250" s="4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33" customHeight="1">
      <c r="A251" s="45"/>
      <c r="B251" s="41"/>
      <c r="C251" s="41"/>
      <c r="D251" s="32"/>
      <c r="E251" s="6" t="s">
        <v>16</v>
      </c>
      <c r="F251" s="10">
        <f t="shared" si="95"/>
        <v>0</v>
      </c>
      <c r="G251" s="10">
        <f t="shared" si="95"/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4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8" customHeight="1">
      <c r="A252" s="30" t="s">
        <v>91</v>
      </c>
      <c r="B252" s="30"/>
      <c r="C252" s="30"/>
      <c r="D252" s="31" t="s">
        <v>54</v>
      </c>
      <c r="E252" s="31"/>
      <c r="F252" s="10">
        <f>SUM(F253:F256)</f>
        <v>8567.05</v>
      </c>
      <c r="G252" s="10">
        <f>SUM(G253:G256)</f>
        <v>112365</v>
      </c>
      <c r="H252" s="10">
        <f aca="true" t="shared" si="96" ref="H252:S256">SUM(H257,H262,H267,H272,H277)</f>
        <v>0</v>
      </c>
      <c r="I252" s="10">
        <f t="shared" si="96"/>
        <v>0</v>
      </c>
      <c r="J252" s="10">
        <f t="shared" si="96"/>
        <v>0</v>
      </c>
      <c r="K252" s="10">
        <f t="shared" si="96"/>
        <v>0</v>
      </c>
      <c r="L252" s="10">
        <f t="shared" si="96"/>
        <v>5202.05</v>
      </c>
      <c r="M252" s="10">
        <f t="shared" si="96"/>
        <v>0</v>
      </c>
      <c r="N252" s="10">
        <f t="shared" si="96"/>
        <v>1345</v>
      </c>
      <c r="O252" s="10">
        <f t="shared" si="96"/>
        <v>47000</v>
      </c>
      <c r="P252" s="10">
        <f t="shared" si="96"/>
        <v>2020</v>
      </c>
      <c r="Q252" s="10">
        <f t="shared" si="96"/>
        <v>45365</v>
      </c>
      <c r="R252" s="10">
        <f t="shared" si="96"/>
        <v>0</v>
      </c>
      <c r="S252" s="10">
        <f t="shared" si="96"/>
        <v>20000</v>
      </c>
      <c r="T252" s="4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8" customHeight="1">
      <c r="A253" s="30"/>
      <c r="B253" s="30"/>
      <c r="C253" s="30"/>
      <c r="D253" s="32" t="s">
        <v>12</v>
      </c>
      <c r="E253" s="6" t="s">
        <v>13</v>
      </c>
      <c r="F253" s="10">
        <f aca="true" t="shared" si="97" ref="F253:G256">H253+J253+L253+N253+P253+R253</f>
        <v>0</v>
      </c>
      <c r="G253" s="10">
        <f t="shared" si="97"/>
        <v>108993.9</v>
      </c>
      <c r="H253" s="10">
        <f t="shared" si="96"/>
        <v>0</v>
      </c>
      <c r="I253" s="10">
        <f t="shared" si="96"/>
        <v>0</v>
      </c>
      <c r="J253" s="10">
        <f t="shared" si="96"/>
        <v>0</v>
      </c>
      <c r="K253" s="10">
        <f t="shared" si="96"/>
        <v>0</v>
      </c>
      <c r="L253" s="10">
        <f t="shared" si="96"/>
        <v>0</v>
      </c>
      <c r="M253" s="10">
        <f t="shared" si="96"/>
        <v>0</v>
      </c>
      <c r="N253" s="10">
        <f t="shared" si="96"/>
        <v>0</v>
      </c>
      <c r="O253" s="10">
        <f t="shared" si="96"/>
        <v>45590</v>
      </c>
      <c r="P253" s="10">
        <f t="shared" si="96"/>
        <v>0</v>
      </c>
      <c r="Q253" s="10">
        <f t="shared" si="96"/>
        <v>44003.9</v>
      </c>
      <c r="R253" s="10">
        <f t="shared" si="96"/>
        <v>0</v>
      </c>
      <c r="S253" s="10">
        <f t="shared" si="96"/>
        <v>19400</v>
      </c>
      <c r="T253" s="4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8" customHeight="1">
      <c r="A254" s="30"/>
      <c r="B254" s="30"/>
      <c r="C254" s="30"/>
      <c r="D254" s="32"/>
      <c r="E254" s="6" t="s">
        <v>14</v>
      </c>
      <c r="F254" s="10">
        <f t="shared" si="97"/>
        <v>8475</v>
      </c>
      <c r="G254" s="10">
        <f t="shared" si="97"/>
        <v>3370</v>
      </c>
      <c r="H254" s="10">
        <f t="shared" si="96"/>
        <v>0</v>
      </c>
      <c r="I254" s="10">
        <f t="shared" si="96"/>
        <v>0</v>
      </c>
      <c r="J254" s="10">
        <f t="shared" si="96"/>
        <v>0</v>
      </c>
      <c r="K254" s="10">
        <f t="shared" si="96"/>
        <v>0</v>
      </c>
      <c r="L254" s="10">
        <f t="shared" si="96"/>
        <v>5150</v>
      </c>
      <c r="M254" s="10">
        <f t="shared" si="96"/>
        <v>0</v>
      </c>
      <c r="N254" s="10">
        <f t="shared" si="96"/>
        <v>1325</v>
      </c>
      <c r="O254" s="10">
        <f t="shared" si="96"/>
        <v>1409.6</v>
      </c>
      <c r="P254" s="10">
        <f t="shared" si="96"/>
        <v>2000</v>
      </c>
      <c r="Q254" s="10">
        <f t="shared" si="96"/>
        <v>1360.6</v>
      </c>
      <c r="R254" s="10">
        <f t="shared" si="96"/>
        <v>0</v>
      </c>
      <c r="S254" s="10">
        <f t="shared" si="96"/>
        <v>599.8</v>
      </c>
      <c r="T254" s="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8" customHeight="1">
      <c r="A255" s="30"/>
      <c r="B255" s="30"/>
      <c r="C255" s="30"/>
      <c r="D255" s="32"/>
      <c r="E255" s="6" t="s">
        <v>15</v>
      </c>
      <c r="F255" s="10">
        <f t="shared" si="97"/>
        <v>92.05</v>
      </c>
      <c r="G255" s="10">
        <f t="shared" si="97"/>
        <v>1.1</v>
      </c>
      <c r="H255" s="10">
        <f t="shared" si="96"/>
        <v>0</v>
      </c>
      <c r="I255" s="10">
        <f t="shared" si="96"/>
        <v>0</v>
      </c>
      <c r="J255" s="10">
        <f t="shared" si="96"/>
        <v>0</v>
      </c>
      <c r="K255" s="10">
        <f t="shared" si="96"/>
        <v>0</v>
      </c>
      <c r="L255" s="10">
        <f t="shared" si="96"/>
        <v>52.05</v>
      </c>
      <c r="M255" s="10">
        <f t="shared" si="96"/>
        <v>0</v>
      </c>
      <c r="N255" s="10">
        <f t="shared" si="96"/>
        <v>20</v>
      </c>
      <c r="O255" s="10">
        <f t="shared" si="96"/>
        <v>0.4</v>
      </c>
      <c r="P255" s="10">
        <f t="shared" si="96"/>
        <v>20</v>
      </c>
      <c r="Q255" s="10">
        <f t="shared" si="96"/>
        <v>0.5</v>
      </c>
      <c r="R255" s="10">
        <f t="shared" si="96"/>
        <v>0</v>
      </c>
      <c r="S255" s="10">
        <f t="shared" si="96"/>
        <v>0.2</v>
      </c>
      <c r="T255" s="4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8" customHeight="1">
      <c r="A256" s="30"/>
      <c r="B256" s="30"/>
      <c r="C256" s="30"/>
      <c r="D256" s="32"/>
      <c r="E256" s="6" t="s">
        <v>16</v>
      </c>
      <c r="F256" s="10">
        <f t="shared" si="97"/>
        <v>0</v>
      </c>
      <c r="G256" s="10">
        <f t="shared" si="97"/>
        <v>0</v>
      </c>
      <c r="H256" s="10">
        <f t="shared" si="96"/>
        <v>0</v>
      </c>
      <c r="I256" s="10">
        <f t="shared" si="96"/>
        <v>0</v>
      </c>
      <c r="J256" s="10">
        <f t="shared" si="96"/>
        <v>0</v>
      </c>
      <c r="K256" s="10">
        <f t="shared" si="96"/>
        <v>0</v>
      </c>
      <c r="L256" s="10">
        <f t="shared" si="96"/>
        <v>0</v>
      </c>
      <c r="M256" s="10">
        <f t="shared" si="96"/>
        <v>0</v>
      </c>
      <c r="N256" s="10">
        <f t="shared" si="96"/>
        <v>0</v>
      </c>
      <c r="O256" s="10">
        <f t="shared" si="96"/>
        <v>0</v>
      </c>
      <c r="P256" s="10">
        <f t="shared" si="96"/>
        <v>0</v>
      </c>
      <c r="Q256" s="10">
        <f t="shared" si="96"/>
        <v>0</v>
      </c>
      <c r="R256" s="10">
        <f t="shared" si="96"/>
        <v>0</v>
      </c>
      <c r="S256" s="10">
        <f t="shared" si="96"/>
        <v>0</v>
      </c>
      <c r="T256" s="4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8" customHeight="1">
      <c r="A257" s="45" t="s">
        <v>63</v>
      </c>
      <c r="B257" s="42" t="s">
        <v>92</v>
      </c>
      <c r="C257" s="41" t="s">
        <v>32</v>
      </c>
      <c r="D257" s="31" t="s">
        <v>54</v>
      </c>
      <c r="E257" s="31"/>
      <c r="F257" s="10">
        <f aca="true" t="shared" si="98" ref="F257:S257">SUM(F258:F261)</f>
        <v>2000</v>
      </c>
      <c r="G257" s="10">
        <f t="shared" si="98"/>
        <v>23500</v>
      </c>
      <c r="H257" s="10">
        <f t="shared" si="98"/>
        <v>0</v>
      </c>
      <c r="I257" s="10">
        <f t="shared" si="98"/>
        <v>0</v>
      </c>
      <c r="J257" s="10">
        <f t="shared" si="98"/>
        <v>0</v>
      </c>
      <c r="K257" s="10">
        <f t="shared" si="98"/>
        <v>0</v>
      </c>
      <c r="L257" s="10">
        <f t="shared" si="98"/>
        <v>2000</v>
      </c>
      <c r="M257" s="10">
        <f t="shared" si="98"/>
        <v>0</v>
      </c>
      <c r="N257" s="10">
        <f t="shared" si="98"/>
        <v>0</v>
      </c>
      <c r="O257" s="10">
        <f t="shared" si="98"/>
        <v>23500</v>
      </c>
      <c r="P257" s="10">
        <f t="shared" si="98"/>
        <v>0</v>
      </c>
      <c r="Q257" s="10">
        <f t="shared" si="98"/>
        <v>0</v>
      </c>
      <c r="R257" s="10">
        <f t="shared" si="98"/>
        <v>0</v>
      </c>
      <c r="S257" s="10">
        <f t="shared" si="98"/>
        <v>0</v>
      </c>
      <c r="T257" s="4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8" customHeight="1">
      <c r="A258" s="45"/>
      <c r="B258" s="43"/>
      <c r="C258" s="41"/>
      <c r="D258" s="32" t="s">
        <v>12</v>
      </c>
      <c r="E258" s="6" t="s">
        <v>13</v>
      </c>
      <c r="F258" s="10">
        <f aca="true" t="shared" si="99" ref="F258:G261">H258+J258+L258+N258+P258+R258</f>
        <v>0</v>
      </c>
      <c r="G258" s="10">
        <f t="shared" si="99"/>
        <v>22795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22795</v>
      </c>
      <c r="P258" s="10">
        <v>0</v>
      </c>
      <c r="Q258" s="10">
        <v>0</v>
      </c>
      <c r="R258" s="10">
        <v>0</v>
      </c>
      <c r="S258" s="10">
        <v>0</v>
      </c>
      <c r="T258" s="4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8" customHeight="1">
      <c r="A259" s="45"/>
      <c r="B259" s="43"/>
      <c r="C259" s="41"/>
      <c r="D259" s="32"/>
      <c r="E259" s="6" t="s">
        <v>14</v>
      </c>
      <c r="F259" s="10">
        <f t="shared" si="99"/>
        <v>1980</v>
      </c>
      <c r="G259" s="10">
        <f t="shared" si="99"/>
        <v>704.8</v>
      </c>
      <c r="H259" s="10">
        <v>0</v>
      </c>
      <c r="I259" s="10">
        <v>0</v>
      </c>
      <c r="J259" s="10">
        <v>0</v>
      </c>
      <c r="K259" s="10">
        <v>0</v>
      </c>
      <c r="L259" s="10">
        <v>1980</v>
      </c>
      <c r="M259" s="10">
        <v>0</v>
      </c>
      <c r="N259" s="10">
        <v>0</v>
      </c>
      <c r="O259" s="10">
        <v>704.8</v>
      </c>
      <c r="P259" s="10">
        <v>0</v>
      </c>
      <c r="Q259" s="10">
        <v>0</v>
      </c>
      <c r="R259" s="10">
        <v>0</v>
      </c>
      <c r="S259" s="10">
        <v>0</v>
      </c>
      <c r="T259" s="4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8" customHeight="1">
      <c r="A260" s="45"/>
      <c r="B260" s="43"/>
      <c r="C260" s="41"/>
      <c r="D260" s="32"/>
      <c r="E260" s="6" t="s">
        <v>15</v>
      </c>
      <c r="F260" s="10">
        <f t="shared" si="99"/>
        <v>20</v>
      </c>
      <c r="G260" s="10">
        <f t="shared" si="99"/>
        <v>0.2</v>
      </c>
      <c r="H260" s="10">
        <v>0</v>
      </c>
      <c r="I260" s="10">
        <v>0</v>
      </c>
      <c r="J260" s="10">
        <v>0</v>
      </c>
      <c r="K260" s="10">
        <v>0</v>
      </c>
      <c r="L260" s="10">
        <v>20</v>
      </c>
      <c r="M260" s="10">
        <v>0</v>
      </c>
      <c r="N260" s="10">
        <v>0</v>
      </c>
      <c r="O260" s="10">
        <v>0.2</v>
      </c>
      <c r="P260" s="10">
        <v>0</v>
      </c>
      <c r="Q260" s="10">
        <v>0</v>
      </c>
      <c r="R260" s="10">
        <v>0</v>
      </c>
      <c r="S260" s="10">
        <v>0</v>
      </c>
      <c r="T260" s="4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8" customHeight="1">
      <c r="A261" s="45"/>
      <c r="B261" s="44"/>
      <c r="C261" s="41"/>
      <c r="D261" s="32"/>
      <c r="E261" s="6" t="s">
        <v>16</v>
      </c>
      <c r="F261" s="10">
        <f t="shared" si="99"/>
        <v>0</v>
      </c>
      <c r="G261" s="10">
        <f t="shared" si="99"/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4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8" customHeight="1">
      <c r="A262" s="45" t="s">
        <v>64</v>
      </c>
      <c r="B262" s="42" t="s">
        <v>92</v>
      </c>
      <c r="C262" s="41" t="s">
        <v>133</v>
      </c>
      <c r="D262" s="31" t="s">
        <v>54</v>
      </c>
      <c r="E262" s="31"/>
      <c r="F262" s="10">
        <f aca="true" t="shared" si="100" ref="F262:S262">SUM(F263:F266)</f>
        <v>2000</v>
      </c>
      <c r="G262" s="10">
        <f t="shared" si="100"/>
        <v>23500</v>
      </c>
      <c r="H262" s="10">
        <f t="shared" si="100"/>
        <v>0</v>
      </c>
      <c r="I262" s="10">
        <f t="shared" si="100"/>
        <v>0</v>
      </c>
      <c r="J262" s="10">
        <f t="shared" si="100"/>
        <v>0</v>
      </c>
      <c r="K262" s="10">
        <f t="shared" si="100"/>
        <v>0</v>
      </c>
      <c r="L262" s="10">
        <f t="shared" si="100"/>
        <v>2000</v>
      </c>
      <c r="M262" s="10">
        <f t="shared" si="100"/>
        <v>0</v>
      </c>
      <c r="N262" s="10">
        <f t="shared" si="100"/>
        <v>0</v>
      </c>
      <c r="O262" s="10">
        <f t="shared" si="100"/>
        <v>23500</v>
      </c>
      <c r="P262" s="10">
        <f t="shared" si="100"/>
        <v>0</v>
      </c>
      <c r="Q262" s="10">
        <f t="shared" si="100"/>
        <v>0</v>
      </c>
      <c r="R262" s="10">
        <f t="shared" si="100"/>
        <v>0</v>
      </c>
      <c r="S262" s="10">
        <f t="shared" si="100"/>
        <v>0</v>
      </c>
      <c r="T262" s="4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8" customHeight="1">
      <c r="A263" s="45"/>
      <c r="B263" s="43"/>
      <c r="C263" s="41"/>
      <c r="D263" s="32" t="s">
        <v>12</v>
      </c>
      <c r="E263" s="6" t="s">
        <v>13</v>
      </c>
      <c r="F263" s="10">
        <f aca="true" t="shared" si="101" ref="F263:G266">H263+J263+L263+N263+P263+R263</f>
        <v>0</v>
      </c>
      <c r="G263" s="10">
        <f t="shared" si="101"/>
        <v>22795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22795</v>
      </c>
      <c r="P263" s="10">
        <v>0</v>
      </c>
      <c r="Q263" s="10">
        <v>0</v>
      </c>
      <c r="R263" s="10">
        <v>0</v>
      </c>
      <c r="S263" s="10">
        <v>0</v>
      </c>
      <c r="T263" s="4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8" customHeight="1">
      <c r="A264" s="45"/>
      <c r="B264" s="43"/>
      <c r="C264" s="41"/>
      <c r="D264" s="32"/>
      <c r="E264" s="6" t="s">
        <v>14</v>
      </c>
      <c r="F264" s="10">
        <f t="shared" si="101"/>
        <v>1980</v>
      </c>
      <c r="G264" s="10">
        <f t="shared" si="101"/>
        <v>704.8</v>
      </c>
      <c r="H264" s="10">
        <v>0</v>
      </c>
      <c r="I264" s="10">
        <v>0</v>
      </c>
      <c r="J264" s="10">
        <v>0</v>
      </c>
      <c r="K264" s="10">
        <v>0</v>
      </c>
      <c r="L264" s="10">
        <v>1980</v>
      </c>
      <c r="M264" s="10">
        <v>0</v>
      </c>
      <c r="N264" s="10">
        <v>0</v>
      </c>
      <c r="O264" s="10">
        <v>704.8</v>
      </c>
      <c r="P264" s="10">
        <v>0</v>
      </c>
      <c r="Q264" s="10">
        <v>0</v>
      </c>
      <c r="R264" s="10">
        <v>0</v>
      </c>
      <c r="S264" s="10">
        <v>0</v>
      </c>
      <c r="T264" s="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8" customHeight="1">
      <c r="A265" s="45"/>
      <c r="B265" s="43"/>
      <c r="C265" s="41"/>
      <c r="D265" s="32"/>
      <c r="E265" s="6" t="s">
        <v>15</v>
      </c>
      <c r="F265" s="10">
        <f t="shared" si="101"/>
        <v>20</v>
      </c>
      <c r="G265" s="10">
        <f t="shared" si="101"/>
        <v>0.2</v>
      </c>
      <c r="H265" s="10">
        <v>0</v>
      </c>
      <c r="I265" s="10">
        <v>0</v>
      </c>
      <c r="J265" s="10">
        <v>0</v>
      </c>
      <c r="K265" s="10">
        <v>0</v>
      </c>
      <c r="L265" s="10">
        <v>20</v>
      </c>
      <c r="M265" s="10">
        <v>0</v>
      </c>
      <c r="N265" s="10">
        <v>0</v>
      </c>
      <c r="O265" s="10">
        <v>0.2</v>
      </c>
      <c r="P265" s="10">
        <v>0</v>
      </c>
      <c r="Q265" s="10">
        <v>0</v>
      </c>
      <c r="R265" s="10">
        <v>0</v>
      </c>
      <c r="S265" s="10">
        <v>0</v>
      </c>
      <c r="T265" s="4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8" customHeight="1">
      <c r="A266" s="45"/>
      <c r="B266" s="44"/>
      <c r="C266" s="41"/>
      <c r="D266" s="32"/>
      <c r="E266" s="6" t="s">
        <v>16</v>
      </c>
      <c r="F266" s="10">
        <f t="shared" si="101"/>
        <v>0</v>
      </c>
      <c r="G266" s="10">
        <f t="shared" si="101"/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4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8" customHeight="1">
      <c r="A267" s="45" t="s">
        <v>65</v>
      </c>
      <c r="B267" s="42" t="s">
        <v>92</v>
      </c>
      <c r="C267" s="41" t="s">
        <v>132</v>
      </c>
      <c r="D267" s="31" t="s">
        <v>54</v>
      </c>
      <c r="E267" s="31"/>
      <c r="F267" s="10">
        <f aca="true" t="shared" si="102" ref="F267:S267">SUM(F268:F271)</f>
        <v>1345</v>
      </c>
      <c r="G267" s="10">
        <f t="shared" si="102"/>
        <v>30000</v>
      </c>
      <c r="H267" s="10">
        <f t="shared" si="102"/>
        <v>0</v>
      </c>
      <c r="I267" s="10">
        <f t="shared" si="102"/>
        <v>0</v>
      </c>
      <c r="J267" s="10">
        <f t="shared" si="102"/>
        <v>0</v>
      </c>
      <c r="K267" s="10">
        <f t="shared" si="102"/>
        <v>0</v>
      </c>
      <c r="L267" s="10">
        <f t="shared" si="102"/>
        <v>0</v>
      </c>
      <c r="M267" s="10">
        <f t="shared" si="102"/>
        <v>0</v>
      </c>
      <c r="N267" s="10">
        <f t="shared" si="102"/>
        <v>1345</v>
      </c>
      <c r="O267" s="10">
        <f t="shared" si="102"/>
        <v>0</v>
      </c>
      <c r="P267" s="10">
        <f t="shared" si="102"/>
        <v>0</v>
      </c>
      <c r="Q267" s="10">
        <f t="shared" si="102"/>
        <v>30000</v>
      </c>
      <c r="R267" s="10">
        <f t="shared" si="102"/>
        <v>0</v>
      </c>
      <c r="S267" s="10">
        <f t="shared" si="102"/>
        <v>0</v>
      </c>
      <c r="T267" s="4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8" customHeight="1">
      <c r="A268" s="45"/>
      <c r="B268" s="43"/>
      <c r="C268" s="41"/>
      <c r="D268" s="32" t="s">
        <v>12</v>
      </c>
      <c r="E268" s="6" t="s">
        <v>13</v>
      </c>
      <c r="F268" s="10">
        <f aca="true" t="shared" si="103" ref="F268:G271">H268+J268+L268+N268+P268+R268</f>
        <v>0</v>
      </c>
      <c r="G268" s="10">
        <f t="shared" si="103"/>
        <v>29100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29100</v>
      </c>
      <c r="R268" s="10">
        <v>0</v>
      </c>
      <c r="S268" s="10">
        <v>0</v>
      </c>
      <c r="T268" s="4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8" customHeight="1">
      <c r="A269" s="45"/>
      <c r="B269" s="43"/>
      <c r="C269" s="41"/>
      <c r="D269" s="32"/>
      <c r="E269" s="6" t="s">
        <v>14</v>
      </c>
      <c r="F269" s="10">
        <f t="shared" si="103"/>
        <v>1325</v>
      </c>
      <c r="G269" s="10">
        <f t="shared" si="103"/>
        <v>899.7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1325</v>
      </c>
      <c r="O269" s="10">
        <v>0</v>
      </c>
      <c r="P269" s="10">
        <v>0</v>
      </c>
      <c r="Q269" s="10">
        <v>899.7</v>
      </c>
      <c r="R269" s="10">
        <v>0</v>
      </c>
      <c r="S269" s="10">
        <v>0</v>
      </c>
      <c r="T269" s="4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8" customHeight="1">
      <c r="A270" s="45"/>
      <c r="B270" s="43"/>
      <c r="C270" s="41"/>
      <c r="D270" s="32"/>
      <c r="E270" s="6" t="s">
        <v>15</v>
      </c>
      <c r="F270" s="10">
        <f t="shared" si="103"/>
        <v>20</v>
      </c>
      <c r="G270" s="10">
        <f t="shared" si="103"/>
        <v>0.3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20</v>
      </c>
      <c r="O270" s="10">
        <v>0</v>
      </c>
      <c r="P270" s="10">
        <v>0</v>
      </c>
      <c r="Q270" s="10">
        <v>0.3</v>
      </c>
      <c r="R270" s="10">
        <v>0</v>
      </c>
      <c r="S270" s="10">
        <v>0</v>
      </c>
      <c r="T270" s="4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8" customHeight="1">
      <c r="A271" s="45"/>
      <c r="B271" s="44"/>
      <c r="C271" s="41"/>
      <c r="D271" s="32"/>
      <c r="E271" s="6" t="s">
        <v>16</v>
      </c>
      <c r="F271" s="10">
        <f t="shared" si="103"/>
        <v>0</v>
      </c>
      <c r="G271" s="10">
        <f t="shared" si="103"/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4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8" customHeight="1">
      <c r="A272" s="45" t="s">
        <v>66</v>
      </c>
      <c r="B272" s="42" t="s">
        <v>92</v>
      </c>
      <c r="C272" s="41" t="s">
        <v>33</v>
      </c>
      <c r="D272" s="31" t="s">
        <v>54</v>
      </c>
      <c r="E272" s="31"/>
      <c r="F272" s="10">
        <f aca="true" t="shared" si="104" ref="F272:S272">SUM(F273:F276)</f>
        <v>2020</v>
      </c>
      <c r="G272" s="10">
        <f t="shared" si="104"/>
        <v>20000</v>
      </c>
      <c r="H272" s="10">
        <f t="shared" si="104"/>
        <v>0</v>
      </c>
      <c r="I272" s="10">
        <f t="shared" si="104"/>
        <v>0</v>
      </c>
      <c r="J272" s="10">
        <f t="shared" si="104"/>
        <v>0</v>
      </c>
      <c r="K272" s="10">
        <f t="shared" si="104"/>
        <v>0</v>
      </c>
      <c r="L272" s="10">
        <f t="shared" si="104"/>
        <v>0</v>
      </c>
      <c r="M272" s="10">
        <f t="shared" si="104"/>
        <v>0</v>
      </c>
      <c r="N272" s="10">
        <f t="shared" si="104"/>
        <v>0</v>
      </c>
      <c r="O272" s="10">
        <f t="shared" si="104"/>
        <v>0</v>
      </c>
      <c r="P272" s="10">
        <f t="shared" si="104"/>
        <v>2020</v>
      </c>
      <c r="Q272" s="10">
        <f t="shared" si="104"/>
        <v>0</v>
      </c>
      <c r="R272" s="10">
        <f t="shared" si="104"/>
        <v>0</v>
      </c>
      <c r="S272" s="10">
        <f t="shared" si="104"/>
        <v>20000</v>
      </c>
      <c r="T272" s="4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8" customHeight="1">
      <c r="A273" s="45"/>
      <c r="B273" s="43"/>
      <c r="C273" s="41"/>
      <c r="D273" s="32" t="s">
        <v>12</v>
      </c>
      <c r="E273" s="6" t="s">
        <v>13</v>
      </c>
      <c r="F273" s="10">
        <f aca="true" t="shared" si="105" ref="F273:G276">H273+J273+L273+N273+P273+R273</f>
        <v>0</v>
      </c>
      <c r="G273" s="10">
        <f t="shared" si="105"/>
        <v>19400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19400</v>
      </c>
      <c r="T273" s="4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8" customHeight="1">
      <c r="A274" s="45"/>
      <c r="B274" s="43"/>
      <c r="C274" s="41"/>
      <c r="D274" s="32"/>
      <c r="E274" s="6" t="s">
        <v>14</v>
      </c>
      <c r="F274" s="10">
        <f t="shared" si="105"/>
        <v>2000</v>
      </c>
      <c r="G274" s="10">
        <f t="shared" si="105"/>
        <v>599.8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2000</v>
      </c>
      <c r="Q274" s="10">
        <v>0</v>
      </c>
      <c r="R274" s="10">
        <v>0</v>
      </c>
      <c r="S274" s="10">
        <v>599.8</v>
      </c>
      <c r="T274" s="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8" customHeight="1">
      <c r="A275" s="45"/>
      <c r="B275" s="43"/>
      <c r="C275" s="41"/>
      <c r="D275" s="32"/>
      <c r="E275" s="6" t="s">
        <v>15</v>
      </c>
      <c r="F275" s="10">
        <f t="shared" si="105"/>
        <v>20</v>
      </c>
      <c r="G275" s="10">
        <f t="shared" si="105"/>
        <v>0.2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20</v>
      </c>
      <c r="Q275" s="10">
        <v>0</v>
      </c>
      <c r="R275" s="10">
        <v>0</v>
      </c>
      <c r="S275" s="10">
        <v>0.2</v>
      </c>
      <c r="T275" s="4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8" customHeight="1">
      <c r="A276" s="45"/>
      <c r="B276" s="44"/>
      <c r="C276" s="41"/>
      <c r="D276" s="32"/>
      <c r="E276" s="6" t="s">
        <v>16</v>
      </c>
      <c r="F276" s="10">
        <f t="shared" si="105"/>
        <v>0</v>
      </c>
      <c r="G276" s="10">
        <f t="shared" si="105"/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4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8" customHeight="1">
      <c r="A277" s="45" t="s">
        <v>67</v>
      </c>
      <c r="B277" s="42" t="s">
        <v>92</v>
      </c>
      <c r="C277" s="41" t="s">
        <v>34</v>
      </c>
      <c r="D277" s="31" t="s">
        <v>54</v>
      </c>
      <c r="E277" s="31"/>
      <c r="F277" s="10">
        <f aca="true" t="shared" si="106" ref="F277:S277">SUM(F278:F281)</f>
        <v>1202.05</v>
      </c>
      <c r="G277" s="10">
        <f t="shared" si="106"/>
        <v>15365</v>
      </c>
      <c r="H277" s="10">
        <f t="shared" si="106"/>
        <v>0</v>
      </c>
      <c r="I277" s="10">
        <f t="shared" si="106"/>
        <v>0</v>
      </c>
      <c r="J277" s="10">
        <f t="shared" si="106"/>
        <v>0</v>
      </c>
      <c r="K277" s="10">
        <f t="shared" si="106"/>
        <v>0</v>
      </c>
      <c r="L277" s="10">
        <f t="shared" si="106"/>
        <v>1202.05</v>
      </c>
      <c r="M277" s="10">
        <f t="shared" si="106"/>
        <v>0</v>
      </c>
      <c r="N277" s="10">
        <f t="shared" si="106"/>
        <v>0</v>
      </c>
      <c r="O277" s="10">
        <f t="shared" si="106"/>
        <v>0</v>
      </c>
      <c r="P277" s="10">
        <f t="shared" si="106"/>
        <v>0</v>
      </c>
      <c r="Q277" s="10">
        <f t="shared" si="106"/>
        <v>15365</v>
      </c>
      <c r="R277" s="10">
        <f t="shared" si="106"/>
        <v>0</v>
      </c>
      <c r="S277" s="10">
        <f t="shared" si="106"/>
        <v>0</v>
      </c>
      <c r="T277" s="4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8" customHeight="1">
      <c r="A278" s="45"/>
      <c r="B278" s="43"/>
      <c r="C278" s="41"/>
      <c r="D278" s="32" t="s">
        <v>12</v>
      </c>
      <c r="E278" s="6" t="s">
        <v>13</v>
      </c>
      <c r="F278" s="10">
        <f aca="true" t="shared" si="107" ref="F278:G281">H278+J278+L278+N278+P278+R278</f>
        <v>0</v>
      </c>
      <c r="G278" s="10">
        <f t="shared" si="107"/>
        <v>14903.9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14903.9</v>
      </c>
      <c r="R278" s="10">
        <v>0</v>
      </c>
      <c r="S278" s="10">
        <v>0</v>
      </c>
      <c r="T278" s="4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8" customHeight="1">
      <c r="A279" s="45"/>
      <c r="B279" s="43"/>
      <c r="C279" s="41"/>
      <c r="D279" s="32"/>
      <c r="E279" s="6" t="s">
        <v>14</v>
      </c>
      <c r="F279" s="10">
        <f t="shared" si="107"/>
        <v>1190</v>
      </c>
      <c r="G279" s="10">
        <f t="shared" si="107"/>
        <v>460.9</v>
      </c>
      <c r="H279" s="10">
        <v>0</v>
      </c>
      <c r="I279" s="10">
        <v>0</v>
      </c>
      <c r="J279" s="10">
        <v>0</v>
      </c>
      <c r="K279" s="10">
        <v>0</v>
      </c>
      <c r="L279" s="10">
        <v>1190</v>
      </c>
      <c r="M279" s="10">
        <v>0</v>
      </c>
      <c r="N279" s="10">
        <v>0</v>
      </c>
      <c r="O279" s="10">
        <v>0</v>
      </c>
      <c r="P279" s="10">
        <v>0</v>
      </c>
      <c r="Q279" s="10">
        <v>460.9</v>
      </c>
      <c r="R279" s="10">
        <v>0</v>
      </c>
      <c r="S279" s="10">
        <v>0</v>
      </c>
      <c r="T279" s="4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8" customHeight="1">
      <c r="A280" s="45"/>
      <c r="B280" s="43"/>
      <c r="C280" s="41"/>
      <c r="D280" s="32"/>
      <c r="E280" s="6" t="s">
        <v>15</v>
      </c>
      <c r="F280" s="10">
        <f t="shared" si="107"/>
        <v>12.05</v>
      </c>
      <c r="G280" s="10">
        <f t="shared" si="107"/>
        <v>0.2</v>
      </c>
      <c r="H280" s="10">
        <v>0</v>
      </c>
      <c r="I280" s="10">
        <v>0</v>
      </c>
      <c r="J280" s="10">
        <v>0</v>
      </c>
      <c r="K280" s="10">
        <v>0</v>
      </c>
      <c r="L280" s="10">
        <v>12.05</v>
      </c>
      <c r="M280" s="10">
        <v>0</v>
      </c>
      <c r="N280" s="10">
        <v>0</v>
      </c>
      <c r="O280" s="10">
        <v>0</v>
      </c>
      <c r="P280" s="10">
        <v>0</v>
      </c>
      <c r="Q280" s="10">
        <v>0.2</v>
      </c>
      <c r="R280" s="10">
        <v>0</v>
      </c>
      <c r="S280" s="10">
        <v>0</v>
      </c>
      <c r="T280" s="4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8" customHeight="1">
      <c r="A281" s="45"/>
      <c r="B281" s="44"/>
      <c r="C281" s="41"/>
      <c r="D281" s="32"/>
      <c r="E281" s="6" t="s">
        <v>16</v>
      </c>
      <c r="F281" s="10">
        <f t="shared" si="107"/>
        <v>0</v>
      </c>
      <c r="G281" s="10">
        <f t="shared" si="107"/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4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8" customHeight="1">
      <c r="A282" s="30" t="s">
        <v>93</v>
      </c>
      <c r="B282" s="30"/>
      <c r="C282" s="30"/>
      <c r="D282" s="31" t="s">
        <v>54</v>
      </c>
      <c r="E282" s="31"/>
      <c r="F282" s="10">
        <f>SUM(F283:F286)</f>
        <v>8720.1</v>
      </c>
      <c r="G282" s="10">
        <f>SUM(G283:G286)</f>
        <v>208212.65</v>
      </c>
      <c r="H282" s="10">
        <f aca="true" t="shared" si="108" ref="H282:S286">SUM(H287,H292,H297,H302)</f>
        <v>1232</v>
      </c>
      <c r="I282" s="10">
        <f t="shared" si="108"/>
        <v>0</v>
      </c>
      <c r="J282" s="10">
        <f t="shared" si="108"/>
        <v>2680</v>
      </c>
      <c r="K282" s="10">
        <f t="shared" si="108"/>
        <v>62151.45</v>
      </c>
      <c r="L282" s="10">
        <f t="shared" si="108"/>
        <v>4808.1</v>
      </c>
      <c r="M282" s="10">
        <f t="shared" si="108"/>
        <v>19061.2</v>
      </c>
      <c r="N282" s="10">
        <f t="shared" si="108"/>
        <v>0</v>
      </c>
      <c r="O282" s="10">
        <f t="shared" si="108"/>
        <v>30000</v>
      </c>
      <c r="P282" s="10">
        <f t="shared" si="108"/>
        <v>0</v>
      </c>
      <c r="Q282" s="10">
        <f t="shared" si="108"/>
        <v>67000</v>
      </c>
      <c r="R282" s="10">
        <f t="shared" si="108"/>
        <v>0</v>
      </c>
      <c r="S282" s="10">
        <f t="shared" si="108"/>
        <v>30000</v>
      </c>
      <c r="T282" s="4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8" customHeight="1">
      <c r="A283" s="30"/>
      <c r="B283" s="30"/>
      <c r="C283" s="30"/>
      <c r="D283" s="32" t="s">
        <v>12</v>
      </c>
      <c r="E283" s="6" t="s">
        <v>13</v>
      </c>
      <c r="F283" s="10">
        <f aca="true" t="shared" si="109" ref="F283:G286">H283+J283+L283+N283+P283+R283</f>
        <v>0</v>
      </c>
      <c r="G283" s="10">
        <f t="shared" si="109"/>
        <v>201966.2</v>
      </c>
      <c r="H283" s="10">
        <f t="shared" si="108"/>
        <v>0</v>
      </c>
      <c r="I283" s="10">
        <f t="shared" si="108"/>
        <v>0</v>
      </c>
      <c r="J283" s="10">
        <f t="shared" si="108"/>
        <v>0</v>
      </c>
      <c r="K283" s="10">
        <f t="shared" si="108"/>
        <v>60286.5</v>
      </c>
      <c r="L283" s="10">
        <f t="shared" si="108"/>
        <v>0</v>
      </c>
      <c r="M283" s="10">
        <f t="shared" si="108"/>
        <v>18489.7</v>
      </c>
      <c r="N283" s="10">
        <f t="shared" si="108"/>
        <v>0</v>
      </c>
      <c r="O283" s="10">
        <f t="shared" si="108"/>
        <v>29100</v>
      </c>
      <c r="P283" s="10">
        <f t="shared" si="108"/>
        <v>0</v>
      </c>
      <c r="Q283" s="10">
        <f t="shared" si="108"/>
        <v>64990</v>
      </c>
      <c r="R283" s="10">
        <f t="shared" si="108"/>
        <v>0</v>
      </c>
      <c r="S283" s="10">
        <f t="shared" si="108"/>
        <v>29100</v>
      </c>
      <c r="T283" s="4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8" customHeight="1">
      <c r="A284" s="30"/>
      <c r="B284" s="30"/>
      <c r="C284" s="30"/>
      <c r="D284" s="32"/>
      <c r="E284" s="6" t="s">
        <v>14</v>
      </c>
      <c r="F284" s="10">
        <f t="shared" si="109"/>
        <v>4760</v>
      </c>
      <c r="G284" s="10">
        <f t="shared" si="109"/>
        <v>6244.34</v>
      </c>
      <c r="H284" s="10">
        <f t="shared" si="108"/>
        <v>0</v>
      </c>
      <c r="I284" s="10">
        <f t="shared" si="108"/>
        <v>0</v>
      </c>
      <c r="J284" s="10">
        <f t="shared" si="108"/>
        <v>0</v>
      </c>
      <c r="K284" s="10">
        <f t="shared" si="108"/>
        <v>1864.28</v>
      </c>
      <c r="L284" s="10">
        <f t="shared" si="108"/>
        <v>4760</v>
      </c>
      <c r="M284" s="10">
        <f t="shared" si="108"/>
        <v>571.36</v>
      </c>
      <c r="N284" s="10">
        <f t="shared" si="108"/>
        <v>0</v>
      </c>
      <c r="O284" s="10">
        <f t="shared" si="108"/>
        <v>899.7</v>
      </c>
      <c r="P284" s="10">
        <f t="shared" si="108"/>
        <v>0</v>
      </c>
      <c r="Q284" s="10">
        <f t="shared" si="108"/>
        <v>2009.3</v>
      </c>
      <c r="R284" s="10">
        <f t="shared" si="108"/>
        <v>0</v>
      </c>
      <c r="S284" s="10">
        <f t="shared" si="108"/>
        <v>899.7</v>
      </c>
      <c r="T284" s="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8" customHeight="1">
      <c r="A285" s="30"/>
      <c r="B285" s="30"/>
      <c r="C285" s="30"/>
      <c r="D285" s="32"/>
      <c r="E285" s="6" t="s">
        <v>15</v>
      </c>
      <c r="F285" s="10">
        <f t="shared" si="109"/>
        <v>3960.1</v>
      </c>
      <c r="G285" s="10">
        <f t="shared" si="109"/>
        <v>2.11</v>
      </c>
      <c r="H285" s="10">
        <f t="shared" si="108"/>
        <v>1232</v>
      </c>
      <c r="I285" s="10">
        <f t="shared" si="108"/>
        <v>0</v>
      </c>
      <c r="J285" s="10">
        <f t="shared" si="108"/>
        <v>2680</v>
      </c>
      <c r="K285" s="10">
        <f t="shared" si="108"/>
        <v>0.67</v>
      </c>
      <c r="L285" s="10">
        <f t="shared" si="108"/>
        <v>48.1</v>
      </c>
      <c r="M285" s="10">
        <f t="shared" si="108"/>
        <v>0.14</v>
      </c>
      <c r="N285" s="10">
        <f t="shared" si="108"/>
        <v>0</v>
      </c>
      <c r="O285" s="10">
        <f t="shared" si="108"/>
        <v>0.3</v>
      </c>
      <c r="P285" s="10">
        <f t="shared" si="108"/>
        <v>0</v>
      </c>
      <c r="Q285" s="10">
        <f t="shared" si="108"/>
        <v>0.7</v>
      </c>
      <c r="R285" s="10">
        <f t="shared" si="108"/>
        <v>0</v>
      </c>
      <c r="S285" s="10">
        <f t="shared" si="108"/>
        <v>0.3</v>
      </c>
      <c r="T285" s="4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8" customHeight="1">
      <c r="A286" s="30"/>
      <c r="B286" s="30"/>
      <c r="C286" s="30"/>
      <c r="D286" s="32"/>
      <c r="E286" s="6" t="s">
        <v>16</v>
      </c>
      <c r="F286" s="10">
        <f t="shared" si="109"/>
        <v>0</v>
      </c>
      <c r="G286" s="10">
        <f t="shared" si="109"/>
        <v>0</v>
      </c>
      <c r="H286" s="10">
        <f t="shared" si="108"/>
        <v>0</v>
      </c>
      <c r="I286" s="10">
        <f t="shared" si="108"/>
        <v>0</v>
      </c>
      <c r="J286" s="10">
        <f t="shared" si="108"/>
        <v>0</v>
      </c>
      <c r="K286" s="10">
        <f t="shared" si="108"/>
        <v>0</v>
      </c>
      <c r="L286" s="10">
        <f t="shared" si="108"/>
        <v>0</v>
      </c>
      <c r="M286" s="10">
        <f t="shared" si="108"/>
        <v>0</v>
      </c>
      <c r="N286" s="10">
        <f t="shared" si="108"/>
        <v>0</v>
      </c>
      <c r="O286" s="10">
        <f t="shared" si="108"/>
        <v>0</v>
      </c>
      <c r="P286" s="10">
        <f t="shared" si="108"/>
        <v>0</v>
      </c>
      <c r="Q286" s="10">
        <f t="shared" si="108"/>
        <v>0</v>
      </c>
      <c r="R286" s="10">
        <f t="shared" si="108"/>
        <v>0</v>
      </c>
      <c r="S286" s="10">
        <f t="shared" si="108"/>
        <v>0</v>
      </c>
      <c r="T286" s="4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8" customHeight="1">
      <c r="A287" s="45" t="s">
        <v>63</v>
      </c>
      <c r="B287" s="41" t="s">
        <v>94</v>
      </c>
      <c r="C287" s="41" t="s">
        <v>35</v>
      </c>
      <c r="D287" s="31" t="s">
        <v>54</v>
      </c>
      <c r="E287" s="31"/>
      <c r="F287" s="10">
        <f aca="true" t="shared" si="110" ref="F287:S287">SUM(F288:F291)</f>
        <v>955</v>
      </c>
      <c r="G287" s="10">
        <f t="shared" si="110"/>
        <v>16571.449999999997</v>
      </c>
      <c r="H287" s="10">
        <f t="shared" si="110"/>
        <v>955</v>
      </c>
      <c r="I287" s="10">
        <f t="shared" si="110"/>
        <v>0</v>
      </c>
      <c r="J287" s="10">
        <f t="shared" si="110"/>
        <v>0</v>
      </c>
      <c r="K287" s="10">
        <f t="shared" si="110"/>
        <v>16571.449999999997</v>
      </c>
      <c r="L287" s="10">
        <f t="shared" si="110"/>
        <v>0</v>
      </c>
      <c r="M287" s="10">
        <f t="shared" si="110"/>
        <v>0</v>
      </c>
      <c r="N287" s="10">
        <f t="shared" si="110"/>
        <v>0</v>
      </c>
      <c r="O287" s="10">
        <f t="shared" si="110"/>
        <v>0</v>
      </c>
      <c r="P287" s="10">
        <f t="shared" si="110"/>
        <v>0</v>
      </c>
      <c r="Q287" s="10">
        <f t="shared" si="110"/>
        <v>0</v>
      </c>
      <c r="R287" s="10">
        <f t="shared" si="110"/>
        <v>0</v>
      </c>
      <c r="S287" s="10">
        <f t="shared" si="110"/>
        <v>0</v>
      </c>
      <c r="T287" s="4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8" customHeight="1">
      <c r="A288" s="45"/>
      <c r="B288" s="41"/>
      <c r="C288" s="41"/>
      <c r="D288" s="32" t="s">
        <v>12</v>
      </c>
      <c r="E288" s="6" t="s">
        <v>13</v>
      </c>
      <c r="F288" s="10">
        <f aca="true" t="shared" si="111" ref="F288:G291">H288+J288+L288+N288+P288+R288</f>
        <v>0</v>
      </c>
      <c r="G288" s="10">
        <f t="shared" si="111"/>
        <v>16074.3</v>
      </c>
      <c r="H288" s="10">
        <v>0</v>
      </c>
      <c r="I288" s="10">
        <v>0</v>
      </c>
      <c r="J288" s="10">
        <v>0</v>
      </c>
      <c r="K288" s="10">
        <v>16074.3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4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8" customHeight="1">
      <c r="A289" s="45"/>
      <c r="B289" s="41"/>
      <c r="C289" s="41"/>
      <c r="D289" s="32"/>
      <c r="E289" s="6" t="s">
        <v>14</v>
      </c>
      <c r="F289" s="10">
        <f t="shared" si="111"/>
        <v>0</v>
      </c>
      <c r="G289" s="10">
        <f t="shared" si="111"/>
        <v>496.98</v>
      </c>
      <c r="H289" s="10">
        <v>0</v>
      </c>
      <c r="I289" s="10">
        <v>0</v>
      </c>
      <c r="J289" s="10">
        <v>0</v>
      </c>
      <c r="K289" s="10">
        <v>496.98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4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8" customHeight="1">
      <c r="A290" s="45"/>
      <c r="B290" s="41"/>
      <c r="C290" s="41"/>
      <c r="D290" s="32"/>
      <c r="E290" s="6" t="s">
        <v>15</v>
      </c>
      <c r="F290" s="10">
        <f t="shared" si="111"/>
        <v>955</v>
      </c>
      <c r="G290" s="10">
        <f t="shared" si="111"/>
        <v>0.17</v>
      </c>
      <c r="H290" s="10">
        <v>955</v>
      </c>
      <c r="I290" s="10">
        <v>0</v>
      </c>
      <c r="J290" s="10">
        <v>0</v>
      </c>
      <c r="K290" s="10">
        <v>0.17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4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8" customHeight="1">
      <c r="A291" s="45"/>
      <c r="B291" s="41"/>
      <c r="C291" s="41"/>
      <c r="D291" s="32"/>
      <c r="E291" s="6" t="s">
        <v>16</v>
      </c>
      <c r="F291" s="10">
        <f t="shared" si="111"/>
        <v>0</v>
      </c>
      <c r="G291" s="10">
        <f t="shared" si="111"/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4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8" customHeight="1">
      <c r="A292" s="45" t="s">
        <v>64</v>
      </c>
      <c r="B292" s="41" t="s">
        <v>94</v>
      </c>
      <c r="C292" s="41" t="s">
        <v>36</v>
      </c>
      <c r="D292" s="31" t="s">
        <v>54</v>
      </c>
      <c r="E292" s="31"/>
      <c r="F292" s="10">
        <f aca="true" t="shared" si="112" ref="F292:S292">SUM(F293:F296)</f>
        <v>2680</v>
      </c>
      <c r="G292" s="10">
        <f t="shared" si="112"/>
        <v>70000</v>
      </c>
      <c r="H292" s="10">
        <f t="shared" si="112"/>
        <v>0</v>
      </c>
      <c r="I292" s="10">
        <f t="shared" si="112"/>
        <v>0</v>
      </c>
      <c r="J292" s="10">
        <f t="shared" si="112"/>
        <v>2680</v>
      </c>
      <c r="K292" s="10">
        <f t="shared" si="112"/>
        <v>0</v>
      </c>
      <c r="L292" s="10">
        <f t="shared" si="112"/>
        <v>0</v>
      </c>
      <c r="M292" s="10">
        <f t="shared" si="112"/>
        <v>0</v>
      </c>
      <c r="N292" s="10">
        <f t="shared" si="112"/>
        <v>0</v>
      </c>
      <c r="O292" s="10">
        <f t="shared" si="112"/>
        <v>30000</v>
      </c>
      <c r="P292" s="10">
        <f t="shared" si="112"/>
        <v>0</v>
      </c>
      <c r="Q292" s="10">
        <f t="shared" si="112"/>
        <v>40000</v>
      </c>
      <c r="R292" s="10">
        <f t="shared" si="112"/>
        <v>0</v>
      </c>
      <c r="S292" s="10">
        <f t="shared" si="112"/>
        <v>0</v>
      </c>
      <c r="T292" s="4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8" customHeight="1">
      <c r="A293" s="45"/>
      <c r="B293" s="41"/>
      <c r="C293" s="41"/>
      <c r="D293" s="32" t="s">
        <v>12</v>
      </c>
      <c r="E293" s="6" t="s">
        <v>13</v>
      </c>
      <c r="F293" s="10">
        <f aca="true" t="shared" si="113" ref="F293:G296">H293+J293+L293+N293+P293+R293</f>
        <v>0</v>
      </c>
      <c r="G293" s="10">
        <f t="shared" si="113"/>
        <v>67900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29100</v>
      </c>
      <c r="P293" s="10">
        <v>0</v>
      </c>
      <c r="Q293" s="10">
        <v>38800</v>
      </c>
      <c r="R293" s="10">
        <v>0</v>
      </c>
      <c r="S293" s="10">
        <v>0</v>
      </c>
      <c r="T293" s="4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8" customHeight="1">
      <c r="A294" s="45"/>
      <c r="B294" s="41"/>
      <c r="C294" s="41"/>
      <c r="D294" s="32"/>
      <c r="E294" s="6" t="s">
        <v>14</v>
      </c>
      <c r="F294" s="10">
        <f t="shared" si="113"/>
        <v>0</v>
      </c>
      <c r="G294" s="10">
        <f t="shared" si="113"/>
        <v>2099.3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899.7</v>
      </c>
      <c r="P294" s="10">
        <v>0</v>
      </c>
      <c r="Q294" s="10">
        <v>1199.6</v>
      </c>
      <c r="R294" s="10">
        <v>0</v>
      </c>
      <c r="S294" s="10">
        <v>0</v>
      </c>
      <c r="T294" s="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8" customHeight="1">
      <c r="A295" s="45"/>
      <c r="B295" s="41"/>
      <c r="C295" s="41"/>
      <c r="D295" s="32"/>
      <c r="E295" s="6" t="s">
        <v>15</v>
      </c>
      <c r="F295" s="10">
        <f t="shared" si="113"/>
        <v>2680</v>
      </c>
      <c r="G295" s="10">
        <f t="shared" si="113"/>
        <v>0.7</v>
      </c>
      <c r="H295" s="10">
        <v>0</v>
      </c>
      <c r="I295" s="10">
        <v>0</v>
      </c>
      <c r="J295" s="10">
        <v>2680</v>
      </c>
      <c r="K295" s="10">
        <v>0</v>
      </c>
      <c r="L295" s="10">
        <v>0</v>
      </c>
      <c r="M295" s="10">
        <v>0</v>
      </c>
      <c r="N295" s="10">
        <v>0</v>
      </c>
      <c r="O295" s="10">
        <v>0.3</v>
      </c>
      <c r="P295" s="10">
        <v>0</v>
      </c>
      <c r="Q295" s="10">
        <v>0.4</v>
      </c>
      <c r="R295" s="10">
        <v>0</v>
      </c>
      <c r="S295" s="10">
        <v>0</v>
      </c>
      <c r="T295" s="4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8" customHeight="1">
      <c r="A296" s="45"/>
      <c r="B296" s="41"/>
      <c r="C296" s="41"/>
      <c r="D296" s="32"/>
      <c r="E296" s="6" t="s">
        <v>16</v>
      </c>
      <c r="F296" s="10">
        <f t="shared" si="113"/>
        <v>0</v>
      </c>
      <c r="G296" s="10">
        <f t="shared" si="113"/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4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8" customHeight="1">
      <c r="A297" s="45" t="s">
        <v>65</v>
      </c>
      <c r="B297" s="41" t="s">
        <v>94</v>
      </c>
      <c r="C297" s="41" t="s">
        <v>37</v>
      </c>
      <c r="D297" s="31" t="s">
        <v>54</v>
      </c>
      <c r="E297" s="31"/>
      <c r="F297" s="10">
        <f aca="true" t="shared" si="114" ref="F297:S297">SUM(F298:F301)</f>
        <v>277</v>
      </c>
      <c r="G297" s="10">
        <f t="shared" si="114"/>
        <v>64641.2</v>
      </c>
      <c r="H297" s="10">
        <f t="shared" si="114"/>
        <v>277</v>
      </c>
      <c r="I297" s="10">
        <f t="shared" si="114"/>
        <v>0</v>
      </c>
      <c r="J297" s="10">
        <f t="shared" si="114"/>
        <v>0</v>
      </c>
      <c r="K297" s="10">
        <f t="shared" si="114"/>
        <v>45580</v>
      </c>
      <c r="L297" s="10">
        <f t="shared" si="114"/>
        <v>0</v>
      </c>
      <c r="M297" s="10">
        <f t="shared" si="114"/>
        <v>19061.2</v>
      </c>
      <c r="N297" s="10">
        <f t="shared" si="114"/>
        <v>0</v>
      </c>
      <c r="O297" s="10">
        <f t="shared" si="114"/>
        <v>0</v>
      </c>
      <c r="P297" s="10">
        <f t="shared" si="114"/>
        <v>0</v>
      </c>
      <c r="Q297" s="10">
        <f t="shared" si="114"/>
        <v>0</v>
      </c>
      <c r="R297" s="10">
        <f t="shared" si="114"/>
        <v>0</v>
      </c>
      <c r="S297" s="10">
        <f t="shared" si="114"/>
        <v>0</v>
      </c>
      <c r="T297" s="4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8" customHeight="1">
      <c r="A298" s="45"/>
      <c r="B298" s="41"/>
      <c r="C298" s="41"/>
      <c r="D298" s="32" t="s">
        <v>12</v>
      </c>
      <c r="E298" s="6" t="s">
        <v>13</v>
      </c>
      <c r="F298" s="10">
        <f aca="true" t="shared" si="115" ref="F298:G301">H298+J298+L298+N298+P298+R298</f>
        <v>0</v>
      </c>
      <c r="G298" s="10">
        <f t="shared" si="115"/>
        <v>62701.899999999994</v>
      </c>
      <c r="H298" s="10">
        <v>0</v>
      </c>
      <c r="I298" s="10">
        <v>0</v>
      </c>
      <c r="J298" s="10">
        <v>0</v>
      </c>
      <c r="K298" s="10">
        <v>44212.2</v>
      </c>
      <c r="L298" s="10">
        <v>0</v>
      </c>
      <c r="M298" s="10">
        <v>18489.7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4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8" customHeight="1">
      <c r="A299" s="45"/>
      <c r="B299" s="41"/>
      <c r="C299" s="41"/>
      <c r="D299" s="32"/>
      <c r="E299" s="6" t="s">
        <v>14</v>
      </c>
      <c r="F299" s="10">
        <f t="shared" si="115"/>
        <v>0</v>
      </c>
      <c r="G299" s="10">
        <f t="shared" si="115"/>
        <v>1938.6599999999999</v>
      </c>
      <c r="H299" s="10">
        <v>0</v>
      </c>
      <c r="I299" s="10">
        <v>0</v>
      </c>
      <c r="J299" s="10">
        <v>0</v>
      </c>
      <c r="K299" s="10">
        <v>1367.3</v>
      </c>
      <c r="L299" s="10">
        <v>0</v>
      </c>
      <c r="M299" s="10">
        <v>571.36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4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8" customHeight="1">
      <c r="A300" s="45"/>
      <c r="B300" s="41"/>
      <c r="C300" s="41"/>
      <c r="D300" s="32"/>
      <c r="E300" s="6" t="s">
        <v>15</v>
      </c>
      <c r="F300" s="10">
        <f t="shared" si="115"/>
        <v>277</v>
      </c>
      <c r="G300" s="10">
        <f t="shared" si="115"/>
        <v>0.64</v>
      </c>
      <c r="H300" s="10">
        <v>277</v>
      </c>
      <c r="I300" s="10">
        <v>0</v>
      </c>
      <c r="J300" s="10">
        <v>0</v>
      </c>
      <c r="K300" s="10">
        <v>0.5</v>
      </c>
      <c r="L300" s="10">
        <v>0</v>
      </c>
      <c r="M300" s="10">
        <v>0.14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4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8" customHeight="1">
      <c r="A301" s="45"/>
      <c r="B301" s="41"/>
      <c r="C301" s="41"/>
      <c r="D301" s="32"/>
      <c r="E301" s="6" t="s">
        <v>16</v>
      </c>
      <c r="F301" s="10">
        <f t="shared" si="115"/>
        <v>0</v>
      </c>
      <c r="G301" s="10">
        <f t="shared" si="115"/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4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8" customHeight="1">
      <c r="A302" s="45" t="s">
        <v>66</v>
      </c>
      <c r="B302" s="41" t="s">
        <v>94</v>
      </c>
      <c r="C302" s="41" t="s">
        <v>38</v>
      </c>
      <c r="D302" s="31" t="s">
        <v>54</v>
      </c>
      <c r="E302" s="31"/>
      <c r="F302" s="10">
        <f aca="true" t="shared" si="116" ref="F302:S302">SUM(F303:F306)</f>
        <v>4808.1</v>
      </c>
      <c r="G302" s="10">
        <f t="shared" si="116"/>
        <v>57000</v>
      </c>
      <c r="H302" s="10">
        <f t="shared" si="116"/>
        <v>0</v>
      </c>
      <c r="I302" s="10">
        <f t="shared" si="116"/>
        <v>0</v>
      </c>
      <c r="J302" s="10">
        <f t="shared" si="116"/>
        <v>0</v>
      </c>
      <c r="K302" s="10">
        <f t="shared" si="116"/>
        <v>0</v>
      </c>
      <c r="L302" s="10">
        <f t="shared" si="116"/>
        <v>4808.1</v>
      </c>
      <c r="M302" s="10">
        <f t="shared" si="116"/>
        <v>0</v>
      </c>
      <c r="N302" s="10">
        <f t="shared" si="116"/>
        <v>0</v>
      </c>
      <c r="O302" s="10">
        <f t="shared" si="116"/>
        <v>0</v>
      </c>
      <c r="P302" s="10">
        <f t="shared" si="116"/>
        <v>0</v>
      </c>
      <c r="Q302" s="10">
        <f t="shared" si="116"/>
        <v>27000</v>
      </c>
      <c r="R302" s="10">
        <f t="shared" si="116"/>
        <v>0</v>
      </c>
      <c r="S302" s="10">
        <f t="shared" si="116"/>
        <v>30000</v>
      </c>
      <c r="T302" s="4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8" customHeight="1">
      <c r="A303" s="45"/>
      <c r="B303" s="41"/>
      <c r="C303" s="41"/>
      <c r="D303" s="32" t="s">
        <v>12</v>
      </c>
      <c r="E303" s="6" t="s">
        <v>13</v>
      </c>
      <c r="F303" s="10">
        <f aca="true" t="shared" si="117" ref="F303:G306">H303+J303+L303+N303+P303+R303</f>
        <v>0</v>
      </c>
      <c r="G303" s="10">
        <f t="shared" si="117"/>
        <v>55290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26190</v>
      </c>
      <c r="R303" s="10">
        <v>0</v>
      </c>
      <c r="S303" s="10">
        <v>29100</v>
      </c>
      <c r="T303" s="4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8" customHeight="1">
      <c r="A304" s="45"/>
      <c r="B304" s="41"/>
      <c r="C304" s="41"/>
      <c r="D304" s="32"/>
      <c r="E304" s="6" t="s">
        <v>14</v>
      </c>
      <c r="F304" s="10">
        <f t="shared" si="117"/>
        <v>4760</v>
      </c>
      <c r="G304" s="10">
        <f t="shared" si="117"/>
        <v>1709.4</v>
      </c>
      <c r="H304" s="10">
        <v>0</v>
      </c>
      <c r="I304" s="10">
        <v>0</v>
      </c>
      <c r="J304" s="10">
        <v>0</v>
      </c>
      <c r="K304" s="10">
        <v>0</v>
      </c>
      <c r="L304" s="10">
        <v>4760</v>
      </c>
      <c r="M304" s="10">
        <v>0</v>
      </c>
      <c r="N304" s="10">
        <v>0</v>
      </c>
      <c r="O304" s="10">
        <v>0</v>
      </c>
      <c r="P304" s="10">
        <v>0</v>
      </c>
      <c r="Q304" s="10">
        <v>809.7</v>
      </c>
      <c r="R304" s="10">
        <v>0</v>
      </c>
      <c r="S304" s="10">
        <v>899.7</v>
      </c>
      <c r="T304" s="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8" customHeight="1">
      <c r="A305" s="45"/>
      <c r="B305" s="41"/>
      <c r="C305" s="41"/>
      <c r="D305" s="32"/>
      <c r="E305" s="6" t="s">
        <v>15</v>
      </c>
      <c r="F305" s="10">
        <f t="shared" si="117"/>
        <v>48.1</v>
      </c>
      <c r="G305" s="10">
        <f t="shared" si="117"/>
        <v>0.6</v>
      </c>
      <c r="H305" s="10">
        <v>0</v>
      </c>
      <c r="I305" s="10">
        <v>0</v>
      </c>
      <c r="J305" s="10">
        <v>0</v>
      </c>
      <c r="K305" s="10">
        <v>0</v>
      </c>
      <c r="L305" s="10">
        <v>48.1</v>
      </c>
      <c r="M305" s="10">
        <v>0</v>
      </c>
      <c r="N305" s="10">
        <v>0</v>
      </c>
      <c r="O305" s="10">
        <v>0</v>
      </c>
      <c r="P305" s="10">
        <v>0</v>
      </c>
      <c r="Q305" s="10">
        <v>0.3</v>
      </c>
      <c r="R305" s="10">
        <v>0</v>
      </c>
      <c r="S305" s="10">
        <v>0.3</v>
      </c>
      <c r="T305" s="4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8" customHeight="1">
      <c r="A306" s="45"/>
      <c r="B306" s="41"/>
      <c r="C306" s="41"/>
      <c r="D306" s="32"/>
      <c r="E306" s="6" t="s">
        <v>16</v>
      </c>
      <c r="F306" s="10">
        <f t="shared" si="117"/>
        <v>0</v>
      </c>
      <c r="G306" s="10">
        <f t="shared" si="117"/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4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8" customHeight="1">
      <c r="A307" s="30" t="s">
        <v>95</v>
      </c>
      <c r="B307" s="30"/>
      <c r="C307" s="30"/>
      <c r="D307" s="31" t="s">
        <v>54</v>
      </c>
      <c r="E307" s="31"/>
      <c r="F307" s="10">
        <f>SUM(F308:F311)</f>
        <v>3518</v>
      </c>
      <c r="G307" s="10">
        <f>SUM(G308:G311)</f>
        <v>48301.7</v>
      </c>
      <c r="H307" s="10">
        <f aca="true" t="shared" si="118" ref="H307:S311">SUM(H312)</f>
        <v>0</v>
      </c>
      <c r="I307" s="10">
        <f t="shared" si="118"/>
        <v>0</v>
      </c>
      <c r="J307" s="10">
        <f t="shared" si="118"/>
        <v>3518</v>
      </c>
      <c r="K307" s="10">
        <f t="shared" si="118"/>
        <v>0</v>
      </c>
      <c r="L307" s="10">
        <f t="shared" si="118"/>
        <v>0</v>
      </c>
      <c r="M307" s="10">
        <f t="shared" si="118"/>
        <v>48301.7</v>
      </c>
      <c r="N307" s="10">
        <f t="shared" si="118"/>
        <v>0</v>
      </c>
      <c r="O307" s="10">
        <f t="shared" si="118"/>
        <v>0</v>
      </c>
      <c r="P307" s="10">
        <f t="shared" si="118"/>
        <v>0</v>
      </c>
      <c r="Q307" s="10">
        <f t="shared" si="118"/>
        <v>0</v>
      </c>
      <c r="R307" s="10">
        <f t="shared" si="118"/>
        <v>0</v>
      </c>
      <c r="S307" s="10">
        <f t="shared" si="118"/>
        <v>0</v>
      </c>
      <c r="T307" s="4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8" customHeight="1">
      <c r="A308" s="30"/>
      <c r="B308" s="30"/>
      <c r="C308" s="30"/>
      <c r="D308" s="32" t="s">
        <v>12</v>
      </c>
      <c r="E308" s="6" t="s">
        <v>13</v>
      </c>
      <c r="F308" s="10">
        <f aca="true" t="shared" si="119" ref="F308:G311">H308+J308+L308+N308+P308+R308</f>
        <v>0</v>
      </c>
      <c r="G308" s="10">
        <f t="shared" si="119"/>
        <v>46852.6</v>
      </c>
      <c r="H308" s="10">
        <f t="shared" si="118"/>
        <v>0</v>
      </c>
      <c r="I308" s="10">
        <f t="shared" si="118"/>
        <v>0</v>
      </c>
      <c r="J308" s="10">
        <f t="shared" si="118"/>
        <v>0</v>
      </c>
      <c r="K308" s="10">
        <f t="shared" si="118"/>
        <v>0</v>
      </c>
      <c r="L308" s="10">
        <f t="shared" si="118"/>
        <v>0</v>
      </c>
      <c r="M308" s="10">
        <f t="shared" si="118"/>
        <v>46852.6</v>
      </c>
      <c r="N308" s="10">
        <f t="shared" si="118"/>
        <v>0</v>
      </c>
      <c r="O308" s="10">
        <f t="shared" si="118"/>
        <v>0</v>
      </c>
      <c r="P308" s="10">
        <f t="shared" si="118"/>
        <v>0</v>
      </c>
      <c r="Q308" s="10">
        <f t="shared" si="118"/>
        <v>0</v>
      </c>
      <c r="R308" s="10">
        <f t="shared" si="118"/>
        <v>0</v>
      </c>
      <c r="S308" s="10">
        <f t="shared" si="118"/>
        <v>0</v>
      </c>
      <c r="T308" s="4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8" customHeight="1">
      <c r="A309" s="30"/>
      <c r="B309" s="30"/>
      <c r="C309" s="30"/>
      <c r="D309" s="32"/>
      <c r="E309" s="6" t="s">
        <v>14</v>
      </c>
      <c r="F309" s="10">
        <f t="shared" si="119"/>
        <v>0</v>
      </c>
      <c r="G309" s="10">
        <f t="shared" si="119"/>
        <v>1448.6</v>
      </c>
      <c r="H309" s="10">
        <f t="shared" si="118"/>
        <v>0</v>
      </c>
      <c r="I309" s="10">
        <f t="shared" si="118"/>
        <v>0</v>
      </c>
      <c r="J309" s="10">
        <f t="shared" si="118"/>
        <v>0</v>
      </c>
      <c r="K309" s="10">
        <f t="shared" si="118"/>
        <v>0</v>
      </c>
      <c r="L309" s="10">
        <f t="shared" si="118"/>
        <v>0</v>
      </c>
      <c r="M309" s="10">
        <f t="shared" si="118"/>
        <v>1448.6</v>
      </c>
      <c r="N309" s="10">
        <f t="shared" si="118"/>
        <v>0</v>
      </c>
      <c r="O309" s="10">
        <f t="shared" si="118"/>
        <v>0</v>
      </c>
      <c r="P309" s="10">
        <f t="shared" si="118"/>
        <v>0</v>
      </c>
      <c r="Q309" s="10">
        <f t="shared" si="118"/>
        <v>0</v>
      </c>
      <c r="R309" s="10">
        <f t="shared" si="118"/>
        <v>0</v>
      </c>
      <c r="S309" s="10">
        <f t="shared" si="118"/>
        <v>0</v>
      </c>
      <c r="T309" s="4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8" customHeight="1">
      <c r="A310" s="30"/>
      <c r="B310" s="30"/>
      <c r="C310" s="30"/>
      <c r="D310" s="32"/>
      <c r="E310" s="6" t="s">
        <v>15</v>
      </c>
      <c r="F310" s="10">
        <f t="shared" si="119"/>
        <v>3518</v>
      </c>
      <c r="G310" s="10">
        <f t="shared" si="119"/>
        <v>0.5</v>
      </c>
      <c r="H310" s="10">
        <f t="shared" si="118"/>
        <v>0</v>
      </c>
      <c r="I310" s="10">
        <f t="shared" si="118"/>
        <v>0</v>
      </c>
      <c r="J310" s="10">
        <f t="shared" si="118"/>
        <v>3518</v>
      </c>
      <c r="K310" s="10">
        <f t="shared" si="118"/>
        <v>0</v>
      </c>
      <c r="L310" s="10">
        <f t="shared" si="118"/>
        <v>0</v>
      </c>
      <c r="M310" s="10">
        <f t="shared" si="118"/>
        <v>0.5</v>
      </c>
      <c r="N310" s="10">
        <f t="shared" si="118"/>
        <v>0</v>
      </c>
      <c r="O310" s="10">
        <f t="shared" si="118"/>
        <v>0</v>
      </c>
      <c r="P310" s="10">
        <f t="shared" si="118"/>
        <v>0</v>
      </c>
      <c r="Q310" s="10">
        <f t="shared" si="118"/>
        <v>0</v>
      </c>
      <c r="R310" s="10">
        <f t="shared" si="118"/>
        <v>0</v>
      </c>
      <c r="S310" s="10">
        <f t="shared" si="118"/>
        <v>0</v>
      </c>
      <c r="T310" s="4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8" customHeight="1">
      <c r="A311" s="30"/>
      <c r="B311" s="30"/>
      <c r="C311" s="30"/>
      <c r="D311" s="32"/>
      <c r="E311" s="6" t="s">
        <v>16</v>
      </c>
      <c r="F311" s="10">
        <f t="shared" si="119"/>
        <v>0</v>
      </c>
      <c r="G311" s="10">
        <f t="shared" si="119"/>
        <v>0</v>
      </c>
      <c r="H311" s="10">
        <f t="shared" si="118"/>
        <v>0</v>
      </c>
      <c r="I311" s="10">
        <f t="shared" si="118"/>
        <v>0</v>
      </c>
      <c r="J311" s="10">
        <f t="shared" si="118"/>
        <v>0</v>
      </c>
      <c r="K311" s="10">
        <f t="shared" si="118"/>
        <v>0</v>
      </c>
      <c r="L311" s="10">
        <f t="shared" si="118"/>
        <v>0</v>
      </c>
      <c r="M311" s="10">
        <f t="shared" si="118"/>
        <v>0</v>
      </c>
      <c r="N311" s="10">
        <f t="shared" si="118"/>
        <v>0</v>
      </c>
      <c r="O311" s="10">
        <f t="shared" si="118"/>
        <v>0</v>
      </c>
      <c r="P311" s="10">
        <f t="shared" si="118"/>
        <v>0</v>
      </c>
      <c r="Q311" s="10">
        <f t="shared" si="118"/>
        <v>0</v>
      </c>
      <c r="R311" s="10">
        <f t="shared" si="118"/>
        <v>0</v>
      </c>
      <c r="S311" s="10">
        <f t="shared" si="118"/>
        <v>0</v>
      </c>
      <c r="T311" s="4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8" customHeight="1">
      <c r="A312" s="45" t="s">
        <v>63</v>
      </c>
      <c r="B312" s="41" t="s">
        <v>96</v>
      </c>
      <c r="C312" s="41" t="s">
        <v>39</v>
      </c>
      <c r="D312" s="31" t="s">
        <v>54</v>
      </c>
      <c r="E312" s="31"/>
      <c r="F312" s="10">
        <f aca="true" t="shared" si="120" ref="F312:S312">SUM(F313:F316)</f>
        <v>3518</v>
      </c>
      <c r="G312" s="10">
        <f t="shared" si="120"/>
        <v>48301.7</v>
      </c>
      <c r="H312" s="10">
        <f t="shared" si="120"/>
        <v>0</v>
      </c>
      <c r="I312" s="10">
        <f t="shared" si="120"/>
        <v>0</v>
      </c>
      <c r="J312" s="10">
        <f t="shared" si="120"/>
        <v>3518</v>
      </c>
      <c r="K312" s="10">
        <f t="shared" si="120"/>
        <v>0</v>
      </c>
      <c r="L312" s="10">
        <f t="shared" si="120"/>
        <v>0</v>
      </c>
      <c r="M312" s="10">
        <f t="shared" si="120"/>
        <v>48301.7</v>
      </c>
      <c r="N312" s="10">
        <f t="shared" si="120"/>
        <v>0</v>
      </c>
      <c r="O312" s="10">
        <f t="shared" si="120"/>
        <v>0</v>
      </c>
      <c r="P312" s="10">
        <f t="shared" si="120"/>
        <v>0</v>
      </c>
      <c r="Q312" s="10">
        <f t="shared" si="120"/>
        <v>0</v>
      </c>
      <c r="R312" s="10">
        <f t="shared" si="120"/>
        <v>0</v>
      </c>
      <c r="S312" s="10">
        <f t="shared" si="120"/>
        <v>0</v>
      </c>
      <c r="T312" s="4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8" customHeight="1">
      <c r="A313" s="45"/>
      <c r="B313" s="41"/>
      <c r="C313" s="41"/>
      <c r="D313" s="32" t="s">
        <v>12</v>
      </c>
      <c r="E313" s="6" t="s">
        <v>13</v>
      </c>
      <c r="F313" s="10">
        <f aca="true" t="shared" si="121" ref="F313:G316">H313+J313+L313+N313+P313+R313</f>
        <v>0</v>
      </c>
      <c r="G313" s="10">
        <f t="shared" si="121"/>
        <v>46852.6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46852.6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4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8" customHeight="1">
      <c r="A314" s="45"/>
      <c r="B314" s="41"/>
      <c r="C314" s="41"/>
      <c r="D314" s="32"/>
      <c r="E314" s="6" t="s">
        <v>14</v>
      </c>
      <c r="F314" s="10">
        <f t="shared" si="121"/>
        <v>0</v>
      </c>
      <c r="G314" s="10">
        <f t="shared" si="121"/>
        <v>1448.6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1448.6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8" customHeight="1">
      <c r="A315" s="45"/>
      <c r="B315" s="41"/>
      <c r="C315" s="41"/>
      <c r="D315" s="32"/>
      <c r="E315" s="6" t="s">
        <v>15</v>
      </c>
      <c r="F315" s="10">
        <f t="shared" si="121"/>
        <v>3518</v>
      </c>
      <c r="G315" s="10">
        <f t="shared" si="121"/>
        <v>0.5</v>
      </c>
      <c r="H315" s="10">
        <v>0</v>
      </c>
      <c r="I315" s="10">
        <v>0</v>
      </c>
      <c r="J315" s="10">
        <v>3518</v>
      </c>
      <c r="K315" s="10">
        <v>0</v>
      </c>
      <c r="L315" s="10">
        <v>0</v>
      </c>
      <c r="M315" s="10">
        <v>0.5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4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8" customHeight="1">
      <c r="A316" s="45"/>
      <c r="B316" s="41"/>
      <c r="C316" s="41"/>
      <c r="D316" s="32"/>
      <c r="E316" s="6" t="s">
        <v>16</v>
      </c>
      <c r="F316" s="10">
        <f t="shared" si="121"/>
        <v>0</v>
      </c>
      <c r="G316" s="10">
        <f t="shared" si="121"/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4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8" customHeight="1">
      <c r="A317" s="30" t="s">
        <v>97</v>
      </c>
      <c r="B317" s="30"/>
      <c r="C317" s="30"/>
      <c r="D317" s="31" t="s">
        <v>54</v>
      </c>
      <c r="E317" s="31"/>
      <c r="F317" s="10">
        <f>SUM(F318:F321)</f>
        <v>361.14</v>
      </c>
      <c r="G317" s="10">
        <f>SUM(G318:G321)</f>
        <v>16669.26067</v>
      </c>
      <c r="H317" s="10">
        <f aca="true" t="shared" si="122" ref="H317:S321">SUM(H322,H327)</f>
        <v>361.14</v>
      </c>
      <c r="I317" s="10">
        <f t="shared" si="122"/>
        <v>0</v>
      </c>
      <c r="J317" s="10">
        <f t="shared" si="122"/>
        <v>0</v>
      </c>
      <c r="K317" s="10">
        <f t="shared" si="122"/>
        <v>4868.86067</v>
      </c>
      <c r="L317" s="10">
        <f t="shared" si="122"/>
        <v>0</v>
      </c>
      <c r="M317" s="10">
        <f t="shared" si="122"/>
        <v>11800.4</v>
      </c>
      <c r="N317" s="10">
        <f t="shared" si="122"/>
        <v>0</v>
      </c>
      <c r="O317" s="10">
        <f t="shared" si="122"/>
        <v>0</v>
      </c>
      <c r="P317" s="10">
        <f t="shared" si="122"/>
        <v>0</v>
      </c>
      <c r="Q317" s="10">
        <f t="shared" si="122"/>
        <v>0</v>
      </c>
      <c r="R317" s="10">
        <f t="shared" si="122"/>
        <v>0</v>
      </c>
      <c r="S317" s="10">
        <f t="shared" si="122"/>
        <v>0</v>
      </c>
      <c r="T317" s="4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8" customHeight="1">
      <c r="A318" s="30"/>
      <c r="B318" s="30"/>
      <c r="C318" s="30"/>
      <c r="D318" s="32" t="s">
        <v>12</v>
      </c>
      <c r="E318" s="6" t="s">
        <v>13</v>
      </c>
      <c r="F318" s="10">
        <f aca="true" t="shared" si="123" ref="F318:G321">H318+J318+L318+N318+P318+R318</f>
        <v>0</v>
      </c>
      <c r="G318" s="10">
        <f t="shared" si="123"/>
        <v>16169.099999999999</v>
      </c>
      <c r="H318" s="10">
        <f t="shared" si="122"/>
        <v>0</v>
      </c>
      <c r="I318" s="10">
        <f t="shared" si="122"/>
        <v>0</v>
      </c>
      <c r="J318" s="10">
        <f t="shared" si="122"/>
        <v>0</v>
      </c>
      <c r="K318" s="10">
        <f t="shared" si="122"/>
        <v>4722.8</v>
      </c>
      <c r="L318" s="10">
        <f t="shared" si="122"/>
        <v>0</v>
      </c>
      <c r="M318" s="10">
        <f t="shared" si="122"/>
        <v>11446.3</v>
      </c>
      <c r="N318" s="10">
        <f t="shared" si="122"/>
        <v>0</v>
      </c>
      <c r="O318" s="10">
        <f t="shared" si="122"/>
        <v>0</v>
      </c>
      <c r="P318" s="10">
        <f t="shared" si="122"/>
        <v>0</v>
      </c>
      <c r="Q318" s="10">
        <f t="shared" si="122"/>
        <v>0</v>
      </c>
      <c r="R318" s="10">
        <f t="shared" si="122"/>
        <v>0</v>
      </c>
      <c r="S318" s="10">
        <f t="shared" si="122"/>
        <v>0</v>
      </c>
      <c r="T318" s="4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8" customHeight="1">
      <c r="A319" s="30"/>
      <c r="B319" s="30"/>
      <c r="C319" s="30"/>
      <c r="D319" s="32"/>
      <c r="E319" s="6" t="s">
        <v>14</v>
      </c>
      <c r="F319" s="10">
        <f t="shared" si="123"/>
        <v>0</v>
      </c>
      <c r="G319" s="10">
        <f t="shared" si="123"/>
        <v>500.01484</v>
      </c>
      <c r="H319" s="10">
        <f t="shared" si="122"/>
        <v>0</v>
      </c>
      <c r="I319" s="10">
        <f t="shared" si="122"/>
        <v>0</v>
      </c>
      <c r="J319" s="10">
        <f t="shared" si="122"/>
        <v>0</v>
      </c>
      <c r="K319" s="10">
        <f t="shared" si="122"/>
        <v>146.01484</v>
      </c>
      <c r="L319" s="10">
        <f t="shared" si="122"/>
        <v>0</v>
      </c>
      <c r="M319" s="10">
        <f t="shared" si="122"/>
        <v>354</v>
      </c>
      <c r="N319" s="10">
        <f t="shared" si="122"/>
        <v>0</v>
      </c>
      <c r="O319" s="10">
        <f t="shared" si="122"/>
        <v>0</v>
      </c>
      <c r="P319" s="10">
        <f t="shared" si="122"/>
        <v>0</v>
      </c>
      <c r="Q319" s="10">
        <f t="shared" si="122"/>
        <v>0</v>
      </c>
      <c r="R319" s="10">
        <f t="shared" si="122"/>
        <v>0</v>
      </c>
      <c r="S319" s="10">
        <f t="shared" si="122"/>
        <v>0</v>
      </c>
      <c r="T319" s="4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8" customHeight="1">
      <c r="A320" s="30"/>
      <c r="B320" s="30"/>
      <c r="C320" s="30"/>
      <c r="D320" s="32"/>
      <c r="E320" s="6" t="s">
        <v>15</v>
      </c>
      <c r="F320" s="10">
        <f t="shared" si="123"/>
        <v>361.14</v>
      </c>
      <c r="G320" s="10">
        <f t="shared" si="123"/>
        <v>0.14583000000000002</v>
      </c>
      <c r="H320" s="10">
        <f t="shared" si="122"/>
        <v>361.14</v>
      </c>
      <c r="I320" s="10">
        <f t="shared" si="122"/>
        <v>0</v>
      </c>
      <c r="J320" s="10">
        <f t="shared" si="122"/>
        <v>0</v>
      </c>
      <c r="K320" s="10">
        <f t="shared" si="122"/>
        <v>0.04583</v>
      </c>
      <c r="L320" s="10">
        <f t="shared" si="122"/>
        <v>0</v>
      </c>
      <c r="M320" s="10">
        <f t="shared" si="122"/>
        <v>0.1</v>
      </c>
      <c r="N320" s="10">
        <f t="shared" si="122"/>
        <v>0</v>
      </c>
      <c r="O320" s="10">
        <f t="shared" si="122"/>
        <v>0</v>
      </c>
      <c r="P320" s="10">
        <f t="shared" si="122"/>
        <v>0</v>
      </c>
      <c r="Q320" s="10">
        <f t="shared" si="122"/>
        <v>0</v>
      </c>
      <c r="R320" s="10">
        <f t="shared" si="122"/>
        <v>0</v>
      </c>
      <c r="S320" s="10">
        <f t="shared" si="122"/>
        <v>0</v>
      </c>
      <c r="T320" s="4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8" customHeight="1">
      <c r="A321" s="30"/>
      <c r="B321" s="30"/>
      <c r="C321" s="30"/>
      <c r="D321" s="32"/>
      <c r="E321" s="6" t="s">
        <v>16</v>
      </c>
      <c r="F321" s="10">
        <f t="shared" si="123"/>
        <v>0</v>
      </c>
      <c r="G321" s="10">
        <f t="shared" si="123"/>
        <v>0</v>
      </c>
      <c r="H321" s="10">
        <f t="shared" si="122"/>
        <v>0</v>
      </c>
      <c r="I321" s="10">
        <f t="shared" si="122"/>
        <v>0</v>
      </c>
      <c r="J321" s="10">
        <f t="shared" si="122"/>
        <v>0</v>
      </c>
      <c r="K321" s="10">
        <f t="shared" si="122"/>
        <v>0</v>
      </c>
      <c r="L321" s="10">
        <f t="shared" si="122"/>
        <v>0</v>
      </c>
      <c r="M321" s="10">
        <f t="shared" si="122"/>
        <v>0</v>
      </c>
      <c r="N321" s="10">
        <f t="shared" si="122"/>
        <v>0</v>
      </c>
      <c r="O321" s="10">
        <f t="shared" si="122"/>
        <v>0</v>
      </c>
      <c r="P321" s="10">
        <f t="shared" si="122"/>
        <v>0</v>
      </c>
      <c r="Q321" s="10">
        <f t="shared" si="122"/>
        <v>0</v>
      </c>
      <c r="R321" s="10">
        <f t="shared" si="122"/>
        <v>0</v>
      </c>
      <c r="S321" s="10">
        <f t="shared" si="122"/>
        <v>0</v>
      </c>
      <c r="T321" s="4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8" customHeight="1">
      <c r="A322" s="45" t="s">
        <v>63</v>
      </c>
      <c r="B322" s="41" t="s">
        <v>98</v>
      </c>
      <c r="C322" s="41" t="s">
        <v>128</v>
      </c>
      <c r="D322" s="31" t="s">
        <v>54</v>
      </c>
      <c r="E322" s="31"/>
      <c r="F322" s="10">
        <f aca="true" t="shared" si="124" ref="F322:S322">SUM(F323:F326)</f>
        <v>0</v>
      </c>
      <c r="G322" s="10">
        <f t="shared" si="124"/>
        <v>11800.4</v>
      </c>
      <c r="H322" s="10">
        <f t="shared" si="124"/>
        <v>0</v>
      </c>
      <c r="I322" s="10">
        <f t="shared" si="124"/>
        <v>0</v>
      </c>
      <c r="J322" s="10">
        <f t="shared" si="124"/>
        <v>0</v>
      </c>
      <c r="K322" s="10">
        <f t="shared" si="124"/>
        <v>0</v>
      </c>
      <c r="L322" s="10">
        <f t="shared" si="124"/>
        <v>0</v>
      </c>
      <c r="M322" s="10">
        <f t="shared" si="124"/>
        <v>11800.4</v>
      </c>
      <c r="N322" s="10">
        <f t="shared" si="124"/>
        <v>0</v>
      </c>
      <c r="O322" s="10">
        <f t="shared" si="124"/>
        <v>0</v>
      </c>
      <c r="P322" s="10">
        <f t="shared" si="124"/>
        <v>0</v>
      </c>
      <c r="Q322" s="10">
        <f t="shared" si="124"/>
        <v>0</v>
      </c>
      <c r="R322" s="10">
        <f t="shared" si="124"/>
        <v>0</v>
      </c>
      <c r="S322" s="10">
        <f t="shared" si="124"/>
        <v>0</v>
      </c>
      <c r="T322" s="4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8" customHeight="1">
      <c r="A323" s="45"/>
      <c r="B323" s="41"/>
      <c r="C323" s="41"/>
      <c r="D323" s="32" t="s">
        <v>12</v>
      </c>
      <c r="E323" s="6" t="s">
        <v>13</v>
      </c>
      <c r="F323" s="10">
        <f aca="true" t="shared" si="125" ref="F323:G326">H323+J323+L323+N323+P323+R323</f>
        <v>0</v>
      </c>
      <c r="G323" s="10">
        <f t="shared" si="125"/>
        <v>11446.3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11446.3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4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8" customHeight="1">
      <c r="A324" s="45"/>
      <c r="B324" s="41"/>
      <c r="C324" s="41"/>
      <c r="D324" s="32"/>
      <c r="E324" s="6" t="s">
        <v>14</v>
      </c>
      <c r="F324" s="10">
        <f t="shared" si="125"/>
        <v>0</v>
      </c>
      <c r="G324" s="10">
        <f t="shared" si="125"/>
        <v>354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354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8" customHeight="1">
      <c r="A325" s="45"/>
      <c r="B325" s="41"/>
      <c r="C325" s="41"/>
      <c r="D325" s="32"/>
      <c r="E325" s="6" t="s">
        <v>15</v>
      </c>
      <c r="F325" s="10">
        <f t="shared" si="125"/>
        <v>0</v>
      </c>
      <c r="G325" s="10">
        <f t="shared" si="125"/>
        <v>0.1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0.1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4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8" customHeight="1">
      <c r="A326" s="45"/>
      <c r="B326" s="41"/>
      <c r="C326" s="41"/>
      <c r="D326" s="32"/>
      <c r="E326" s="6" t="s">
        <v>16</v>
      </c>
      <c r="F326" s="10">
        <f t="shared" si="125"/>
        <v>0</v>
      </c>
      <c r="G326" s="10">
        <f t="shared" si="125"/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4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8" customHeight="1">
      <c r="A327" s="45" t="s">
        <v>64</v>
      </c>
      <c r="B327" s="41" t="s">
        <v>98</v>
      </c>
      <c r="C327" s="41" t="s">
        <v>129</v>
      </c>
      <c r="D327" s="31" t="s">
        <v>54</v>
      </c>
      <c r="E327" s="31"/>
      <c r="F327" s="10">
        <f aca="true" t="shared" si="126" ref="F327:S327">SUM(F328:F331)</f>
        <v>361.14</v>
      </c>
      <c r="G327" s="10">
        <f t="shared" si="126"/>
        <v>4868.86067</v>
      </c>
      <c r="H327" s="10">
        <f t="shared" si="126"/>
        <v>361.14</v>
      </c>
      <c r="I327" s="10">
        <f t="shared" si="126"/>
        <v>0</v>
      </c>
      <c r="J327" s="10">
        <f t="shared" si="126"/>
        <v>0</v>
      </c>
      <c r="K327" s="10">
        <f t="shared" si="126"/>
        <v>4868.86067</v>
      </c>
      <c r="L327" s="10">
        <f t="shared" si="126"/>
        <v>0</v>
      </c>
      <c r="M327" s="10">
        <f t="shared" si="126"/>
        <v>0</v>
      </c>
      <c r="N327" s="10">
        <f t="shared" si="126"/>
        <v>0</v>
      </c>
      <c r="O327" s="10">
        <f t="shared" si="126"/>
        <v>0</v>
      </c>
      <c r="P327" s="10">
        <f t="shared" si="126"/>
        <v>0</v>
      </c>
      <c r="Q327" s="10">
        <f t="shared" si="126"/>
        <v>0</v>
      </c>
      <c r="R327" s="10">
        <f t="shared" si="126"/>
        <v>0</v>
      </c>
      <c r="S327" s="10">
        <f t="shared" si="126"/>
        <v>0</v>
      </c>
      <c r="T327" s="4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8" customHeight="1">
      <c r="A328" s="45"/>
      <c r="B328" s="41"/>
      <c r="C328" s="41"/>
      <c r="D328" s="32" t="s">
        <v>12</v>
      </c>
      <c r="E328" s="6" t="s">
        <v>13</v>
      </c>
      <c r="F328" s="10">
        <f aca="true" t="shared" si="127" ref="F328:G331">H328+J328+L328+N328+P328+R328</f>
        <v>0</v>
      </c>
      <c r="G328" s="10">
        <f t="shared" si="127"/>
        <v>4722.8</v>
      </c>
      <c r="H328" s="10">
        <v>0</v>
      </c>
      <c r="I328" s="10">
        <v>0</v>
      </c>
      <c r="J328" s="10">
        <v>0</v>
      </c>
      <c r="K328" s="10">
        <v>4722.8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4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8" customHeight="1">
      <c r="A329" s="45"/>
      <c r="B329" s="41"/>
      <c r="C329" s="41"/>
      <c r="D329" s="32"/>
      <c r="E329" s="6" t="s">
        <v>14</v>
      </c>
      <c r="F329" s="10">
        <f t="shared" si="127"/>
        <v>0</v>
      </c>
      <c r="G329" s="10">
        <f t="shared" si="127"/>
        <v>146.01484</v>
      </c>
      <c r="H329" s="10">
        <v>0</v>
      </c>
      <c r="I329" s="10">
        <v>0</v>
      </c>
      <c r="J329" s="10">
        <v>0</v>
      </c>
      <c r="K329" s="10">
        <v>146.01484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4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8" customHeight="1">
      <c r="A330" s="45"/>
      <c r="B330" s="41"/>
      <c r="C330" s="41"/>
      <c r="D330" s="32"/>
      <c r="E330" s="6" t="s">
        <v>15</v>
      </c>
      <c r="F330" s="10">
        <f t="shared" si="127"/>
        <v>361.14</v>
      </c>
      <c r="G330" s="10">
        <f t="shared" si="127"/>
        <v>0.04583</v>
      </c>
      <c r="H330" s="10">
        <v>361.14</v>
      </c>
      <c r="I330" s="10">
        <v>0</v>
      </c>
      <c r="J330" s="10">
        <v>0</v>
      </c>
      <c r="K330" s="10">
        <v>0.04583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4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8" customHeight="1">
      <c r="A331" s="45"/>
      <c r="B331" s="41"/>
      <c r="C331" s="41"/>
      <c r="D331" s="32"/>
      <c r="E331" s="6" t="s">
        <v>16</v>
      </c>
      <c r="F331" s="10">
        <f t="shared" si="127"/>
        <v>0</v>
      </c>
      <c r="G331" s="10">
        <f t="shared" si="127"/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4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8" customHeight="1">
      <c r="A332" s="30" t="s">
        <v>99</v>
      </c>
      <c r="B332" s="30"/>
      <c r="C332" s="30"/>
      <c r="D332" s="31" t="s">
        <v>54</v>
      </c>
      <c r="E332" s="31"/>
      <c r="F332" s="10">
        <f>SUM(F333:F336)</f>
        <v>4328.21</v>
      </c>
      <c r="G332" s="10">
        <f>SUM(G333:G336)</f>
        <v>108870.66600000001</v>
      </c>
      <c r="H332" s="10">
        <f aca="true" t="shared" si="128" ref="H332:S336">SUM(H337,H342)</f>
        <v>474.21</v>
      </c>
      <c r="I332" s="10">
        <f t="shared" si="128"/>
        <v>0</v>
      </c>
      <c r="J332" s="10">
        <f t="shared" si="128"/>
        <v>3854</v>
      </c>
      <c r="K332" s="10">
        <f t="shared" si="128"/>
        <v>28328.865999999998</v>
      </c>
      <c r="L332" s="10">
        <f t="shared" si="128"/>
        <v>0</v>
      </c>
      <c r="M332" s="10">
        <f t="shared" si="128"/>
        <v>55000</v>
      </c>
      <c r="N332" s="10">
        <f t="shared" si="128"/>
        <v>0</v>
      </c>
      <c r="O332" s="10">
        <f t="shared" si="128"/>
        <v>25541.8</v>
      </c>
      <c r="P332" s="10">
        <f t="shared" si="128"/>
        <v>0</v>
      </c>
      <c r="Q332" s="10">
        <f t="shared" si="128"/>
        <v>0</v>
      </c>
      <c r="R332" s="10">
        <f t="shared" si="128"/>
        <v>0</v>
      </c>
      <c r="S332" s="10">
        <f t="shared" si="128"/>
        <v>0</v>
      </c>
      <c r="T332" s="4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8" customHeight="1">
      <c r="A333" s="30"/>
      <c r="B333" s="30"/>
      <c r="C333" s="30"/>
      <c r="D333" s="32" t="s">
        <v>12</v>
      </c>
      <c r="E333" s="6" t="s">
        <v>13</v>
      </c>
      <c r="F333" s="10">
        <f aca="true" t="shared" si="129" ref="F333:G336">H333+J333+L333+N333+P333+R333</f>
        <v>0</v>
      </c>
      <c r="G333" s="10">
        <f t="shared" si="129"/>
        <v>105604.5</v>
      </c>
      <c r="H333" s="10">
        <f t="shared" si="128"/>
        <v>0</v>
      </c>
      <c r="I333" s="10">
        <f t="shared" si="128"/>
        <v>0</v>
      </c>
      <c r="J333" s="10">
        <f t="shared" si="128"/>
        <v>0</v>
      </c>
      <c r="K333" s="10">
        <f t="shared" si="128"/>
        <v>27479</v>
      </c>
      <c r="L333" s="10">
        <f t="shared" si="128"/>
        <v>0</v>
      </c>
      <c r="M333" s="10">
        <f t="shared" si="128"/>
        <v>53350</v>
      </c>
      <c r="N333" s="10">
        <f t="shared" si="128"/>
        <v>0</v>
      </c>
      <c r="O333" s="10">
        <f t="shared" si="128"/>
        <v>24775.5</v>
      </c>
      <c r="P333" s="10">
        <f t="shared" si="128"/>
        <v>0</v>
      </c>
      <c r="Q333" s="10">
        <f t="shared" si="128"/>
        <v>0</v>
      </c>
      <c r="R333" s="10">
        <f t="shared" si="128"/>
        <v>0</v>
      </c>
      <c r="S333" s="10">
        <f t="shared" si="128"/>
        <v>0</v>
      </c>
      <c r="T333" s="4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8" customHeight="1">
      <c r="A334" s="30"/>
      <c r="B334" s="30"/>
      <c r="C334" s="30"/>
      <c r="D334" s="32"/>
      <c r="E334" s="6" t="s">
        <v>14</v>
      </c>
      <c r="F334" s="10">
        <f t="shared" si="129"/>
        <v>0</v>
      </c>
      <c r="G334" s="10">
        <f t="shared" si="129"/>
        <v>3265.081</v>
      </c>
      <c r="H334" s="10">
        <f t="shared" si="128"/>
        <v>0</v>
      </c>
      <c r="I334" s="10">
        <f t="shared" si="128"/>
        <v>0</v>
      </c>
      <c r="J334" s="10">
        <f t="shared" si="128"/>
        <v>0</v>
      </c>
      <c r="K334" s="10">
        <f t="shared" si="128"/>
        <v>849.581</v>
      </c>
      <c r="L334" s="10">
        <f t="shared" si="128"/>
        <v>0</v>
      </c>
      <c r="M334" s="10">
        <f t="shared" si="128"/>
        <v>1649.5</v>
      </c>
      <c r="N334" s="10">
        <f t="shared" si="128"/>
        <v>0</v>
      </c>
      <c r="O334" s="10">
        <f t="shared" si="128"/>
        <v>766</v>
      </c>
      <c r="P334" s="10">
        <f t="shared" si="128"/>
        <v>0</v>
      </c>
      <c r="Q334" s="10">
        <f t="shared" si="128"/>
        <v>0</v>
      </c>
      <c r="R334" s="10">
        <f t="shared" si="128"/>
        <v>0</v>
      </c>
      <c r="S334" s="10">
        <f t="shared" si="128"/>
        <v>0</v>
      </c>
      <c r="T334" s="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8" customHeight="1">
      <c r="A335" s="30"/>
      <c r="B335" s="30"/>
      <c r="C335" s="30"/>
      <c r="D335" s="32"/>
      <c r="E335" s="6" t="s">
        <v>15</v>
      </c>
      <c r="F335" s="10">
        <f t="shared" si="129"/>
        <v>4328.21</v>
      </c>
      <c r="G335" s="10">
        <f t="shared" si="129"/>
        <v>1.085</v>
      </c>
      <c r="H335" s="10">
        <f t="shared" si="128"/>
        <v>474.21</v>
      </c>
      <c r="I335" s="10">
        <f t="shared" si="128"/>
        <v>0</v>
      </c>
      <c r="J335" s="10">
        <f t="shared" si="128"/>
        <v>3854</v>
      </c>
      <c r="K335" s="10">
        <f t="shared" si="128"/>
        <v>0.285</v>
      </c>
      <c r="L335" s="10">
        <f t="shared" si="128"/>
        <v>0</v>
      </c>
      <c r="M335" s="10">
        <f t="shared" si="128"/>
        <v>0.5</v>
      </c>
      <c r="N335" s="10">
        <f t="shared" si="128"/>
        <v>0</v>
      </c>
      <c r="O335" s="10">
        <f t="shared" si="128"/>
        <v>0.3</v>
      </c>
      <c r="P335" s="10">
        <f t="shared" si="128"/>
        <v>0</v>
      </c>
      <c r="Q335" s="10">
        <f t="shared" si="128"/>
        <v>0</v>
      </c>
      <c r="R335" s="10">
        <f t="shared" si="128"/>
        <v>0</v>
      </c>
      <c r="S335" s="10">
        <f t="shared" si="128"/>
        <v>0</v>
      </c>
      <c r="T335" s="4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8" customHeight="1">
      <c r="A336" s="30"/>
      <c r="B336" s="30"/>
      <c r="C336" s="30"/>
      <c r="D336" s="32"/>
      <c r="E336" s="6" t="s">
        <v>16</v>
      </c>
      <c r="F336" s="10">
        <f t="shared" si="129"/>
        <v>0</v>
      </c>
      <c r="G336" s="10">
        <f t="shared" si="129"/>
        <v>0</v>
      </c>
      <c r="H336" s="10">
        <f t="shared" si="128"/>
        <v>0</v>
      </c>
      <c r="I336" s="10">
        <f t="shared" si="128"/>
        <v>0</v>
      </c>
      <c r="J336" s="10">
        <f t="shared" si="128"/>
        <v>0</v>
      </c>
      <c r="K336" s="10">
        <f t="shared" si="128"/>
        <v>0</v>
      </c>
      <c r="L336" s="10">
        <f t="shared" si="128"/>
        <v>0</v>
      </c>
      <c r="M336" s="10">
        <f t="shared" si="128"/>
        <v>0</v>
      </c>
      <c r="N336" s="10">
        <f t="shared" si="128"/>
        <v>0</v>
      </c>
      <c r="O336" s="10">
        <f t="shared" si="128"/>
        <v>0</v>
      </c>
      <c r="P336" s="10">
        <f t="shared" si="128"/>
        <v>0</v>
      </c>
      <c r="Q336" s="10">
        <f t="shared" si="128"/>
        <v>0</v>
      </c>
      <c r="R336" s="10">
        <f t="shared" si="128"/>
        <v>0</v>
      </c>
      <c r="S336" s="10">
        <f t="shared" si="128"/>
        <v>0</v>
      </c>
      <c r="T336" s="4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8" customHeight="1">
      <c r="A337" s="45" t="s">
        <v>63</v>
      </c>
      <c r="B337" s="41" t="s">
        <v>100</v>
      </c>
      <c r="C337" s="41" t="s">
        <v>40</v>
      </c>
      <c r="D337" s="31" t="s">
        <v>54</v>
      </c>
      <c r="E337" s="31"/>
      <c r="F337" s="10">
        <f aca="true" t="shared" si="130" ref="F337:S337">SUM(F338:F341)</f>
        <v>474.21</v>
      </c>
      <c r="G337" s="10">
        <f t="shared" si="130"/>
        <v>28328.865999999998</v>
      </c>
      <c r="H337" s="10">
        <f t="shared" si="130"/>
        <v>474.21</v>
      </c>
      <c r="I337" s="10">
        <f t="shared" si="130"/>
        <v>0</v>
      </c>
      <c r="J337" s="10">
        <f t="shared" si="130"/>
        <v>0</v>
      </c>
      <c r="K337" s="10">
        <f t="shared" si="130"/>
        <v>28328.865999999998</v>
      </c>
      <c r="L337" s="10">
        <f t="shared" si="130"/>
        <v>0</v>
      </c>
      <c r="M337" s="10">
        <f t="shared" si="130"/>
        <v>0</v>
      </c>
      <c r="N337" s="10">
        <f t="shared" si="130"/>
        <v>0</v>
      </c>
      <c r="O337" s="10">
        <f t="shared" si="130"/>
        <v>0</v>
      </c>
      <c r="P337" s="10">
        <f t="shared" si="130"/>
        <v>0</v>
      </c>
      <c r="Q337" s="10">
        <f t="shared" si="130"/>
        <v>0</v>
      </c>
      <c r="R337" s="10">
        <f t="shared" si="130"/>
        <v>0</v>
      </c>
      <c r="S337" s="10">
        <f t="shared" si="130"/>
        <v>0</v>
      </c>
      <c r="T337" s="4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8" customHeight="1">
      <c r="A338" s="45"/>
      <c r="B338" s="41"/>
      <c r="C338" s="41"/>
      <c r="D338" s="32" t="s">
        <v>12</v>
      </c>
      <c r="E338" s="6" t="s">
        <v>13</v>
      </c>
      <c r="F338" s="10">
        <f aca="true" t="shared" si="131" ref="F338:G341">H338+J338+L338+N338+P338+R338</f>
        <v>0</v>
      </c>
      <c r="G338" s="10">
        <f t="shared" si="131"/>
        <v>27479</v>
      </c>
      <c r="H338" s="10">
        <v>0</v>
      </c>
      <c r="I338" s="10">
        <v>0</v>
      </c>
      <c r="J338" s="10">
        <v>0</v>
      </c>
      <c r="K338" s="10">
        <v>27479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4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8" customHeight="1">
      <c r="A339" s="45"/>
      <c r="B339" s="41"/>
      <c r="C339" s="41"/>
      <c r="D339" s="32"/>
      <c r="E339" s="6" t="s">
        <v>14</v>
      </c>
      <c r="F339" s="10">
        <f t="shared" si="131"/>
        <v>0</v>
      </c>
      <c r="G339" s="10">
        <f t="shared" si="131"/>
        <v>849.581</v>
      </c>
      <c r="H339" s="10">
        <v>0</v>
      </c>
      <c r="I339" s="10">
        <v>0</v>
      </c>
      <c r="J339" s="10">
        <v>0</v>
      </c>
      <c r="K339" s="10">
        <v>849.581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4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8" customHeight="1">
      <c r="A340" s="45"/>
      <c r="B340" s="41"/>
      <c r="C340" s="41"/>
      <c r="D340" s="32"/>
      <c r="E340" s="6" t="s">
        <v>15</v>
      </c>
      <c r="F340" s="10">
        <f t="shared" si="131"/>
        <v>474.21</v>
      </c>
      <c r="G340" s="10">
        <f t="shared" si="131"/>
        <v>0.285</v>
      </c>
      <c r="H340" s="10">
        <v>474.21</v>
      </c>
      <c r="I340" s="10">
        <v>0</v>
      </c>
      <c r="J340" s="10">
        <v>0</v>
      </c>
      <c r="K340" s="10">
        <v>0.285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4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8" customHeight="1">
      <c r="A341" s="45"/>
      <c r="B341" s="41"/>
      <c r="C341" s="41"/>
      <c r="D341" s="32"/>
      <c r="E341" s="6" t="s">
        <v>16</v>
      </c>
      <c r="F341" s="10">
        <f t="shared" si="131"/>
        <v>0</v>
      </c>
      <c r="G341" s="10">
        <f t="shared" si="131"/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4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8" customHeight="1">
      <c r="A342" s="45" t="s">
        <v>64</v>
      </c>
      <c r="B342" s="41" t="s">
        <v>100</v>
      </c>
      <c r="C342" s="41" t="s">
        <v>41</v>
      </c>
      <c r="D342" s="31" t="s">
        <v>54</v>
      </c>
      <c r="E342" s="31"/>
      <c r="F342" s="10">
        <f aca="true" t="shared" si="132" ref="F342:S342">SUM(F343:F346)</f>
        <v>3854</v>
      </c>
      <c r="G342" s="10">
        <f t="shared" si="132"/>
        <v>80541.8</v>
      </c>
      <c r="H342" s="10">
        <f t="shared" si="132"/>
        <v>0</v>
      </c>
      <c r="I342" s="10">
        <f t="shared" si="132"/>
        <v>0</v>
      </c>
      <c r="J342" s="10">
        <f t="shared" si="132"/>
        <v>3854</v>
      </c>
      <c r="K342" s="10">
        <f t="shared" si="132"/>
        <v>0</v>
      </c>
      <c r="L342" s="10">
        <f t="shared" si="132"/>
        <v>0</v>
      </c>
      <c r="M342" s="10">
        <f t="shared" si="132"/>
        <v>55000</v>
      </c>
      <c r="N342" s="10">
        <f t="shared" si="132"/>
        <v>0</v>
      </c>
      <c r="O342" s="10">
        <f t="shared" si="132"/>
        <v>25541.8</v>
      </c>
      <c r="P342" s="10">
        <f t="shared" si="132"/>
        <v>0</v>
      </c>
      <c r="Q342" s="10">
        <f t="shared" si="132"/>
        <v>0</v>
      </c>
      <c r="R342" s="10">
        <f t="shared" si="132"/>
        <v>0</v>
      </c>
      <c r="S342" s="10">
        <f t="shared" si="132"/>
        <v>0</v>
      </c>
      <c r="T342" s="4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8" customHeight="1">
      <c r="A343" s="45"/>
      <c r="B343" s="41"/>
      <c r="C343" s="41"/>
      <c r="D343" s="32" t="s">
        <v>12</v>
      </c>
      <c r="E343" s="6" t="s">
        <v>13</v>
      </c>
      <c r="F343" s="10">
        <f aca="true" t="shared" si="133" ref="F343:G346">H343+J343+L343+N343+P343+R343</f>
        <v>0</v>
      </c>
      <c r="G343" s="10">
        <f t="shared" si="133"/>
        <v>78125.5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53350</v>
      </c>
      <c r="N343" s="10">
        <v>0</v>
      </c>
      <c r="O343" s="10">
        <v>24775.5</v>
      </c>
      <c r="P343" s="10">
        <v>0</v>
      </c>
      <c r="Q343" s="10">
        <v>0</v>
      </c>
      <c r="R343" s="10">
        <v>0</v>
      </c>
      <c r="S343" s="10">
        <v>0</v>
      </c>
      <c r="T343" s="4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8" customHeight="1">
      <c r="A344" s="45"/>
      <c r="B344" s="41"/>
      <c r="C344" s="41"/>
      <c r="D344" s="32"/>
      <c r="E344" s="6" t="s">
        <v>14</v>
      </c>
      <c r="F344" s="10">
        <f t="shared" si="133"/>
        <v>0</v>
      </c>
      <c r="G344" s="10">
        <f t="shared" si="133"/>
        <v>2415.5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1649.5</v>
      </c>
      <c r="N344" s="10">
        <v>0</v>
      </c>
      <c r="O344" s="10">
        <v>766</v>
      </c>
      <c r="P344" s="10">
        <v>0</v>
      </c>
      <c r="Q344" s="10">
        <v>0</v>
      </c>
      <c r="R344" s="10">
        <v>0</v>
      </c>
      <c r="S344" s="10">
        <v>0</v>
      </c>
      <c r="T344" s="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8" customHeight="1">
      <c r="A345" s="45"/>
      <c r="B345" s="41"/>
      <c r="C345" s="41"/>
      <c r="D345" s="32"/>
      <c r="E345" s="6" t="s">
        <v>15</v>
      </c>
      <c r="F345" s="10">
        <f t="shared" si="133"/>
        <v>3854</v>
      </c>
      <c r="G345" s="10">
        <f t="shared" si="133"/>
        <v>0.8</v>
      </c>
      <c r="H345" s="10">
        <v>0</v>
      </c>
      <c r="I345" s="10">
        <v>0</v>
      </c>
      <c r="J345" s="10">
        <v>3854</v>
      </c>
      <c r="K345" s="10">
        <v>0</v>
      </c>
      <c r="L345" s="10">
        <v>0</v>
      </c>
      <c r="M345" s="10">
        <v>0.5</v>
      </c>
      <c r="N345" s="10">
        <v>0</v>
      </c>
      <c r="O345" s="10">
        <v>0.3</v>
      </c>
      <c r="P345" s="10">
        <v>0</v>
      </c>
      <c r="Q345" s="10">
        <v>0</v>
      </c>
      <c r="R345" s="10">
        <v>0</v>
      </c>
      <c r="S345" s="10">
        <v>0</v>
      </c>
      <c r="T345" s="4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8" customHeight="1">
      <c r="A346" s="45"/>
      <c r="B346" s="41"/>
      <c r="C346" s="41"/>
      <c r="D346" s="32"/>
      <c r="E346" s="6" t="s">
        <v>16</v>
      </c>
      <c r="F346" s="10">
        <f t="shared" si="133"/>
        <v>0</v>
      </c>
      <c r="G346" s="10">
        <f t="shared" si="133"/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4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8" customHeight="1">
      <c r="A347" s="30" t="s">
        <v>101</v>
      </c>
      <c r="B347" s="30"/>
      <c r="C347" s="30"/>
      <c r="D347" s="31" t="s">
        <v>54</v>
      </c>
      <c r="E347" s="31"/>
      <c r="F347" s="10">
        <f>SUM(F348:F351)</f>
        <v>6976.47796</v>
      </c>
      <c r="G347" s="10">
        <f>SUM(G348:G351)</f>
        <v>82311.3</v>
      </c>
      <c r="H347" s="10">
        <f aca="true" t="shared" si="134" ref="H347:S351">SUM(H352,H357)</f>
        <v>0</v>
      </c>
      <c r="I347" s="10">
        <f t="shared" si="134"/>
        <v>0</v>
      </c>
      <c r="J347" s="10">
        <f t="shared" si="134"/>
        <v>3687.2</v>
      </c>
      <c r="K347" s="10">
        <f t="shared" si="134"/>
        <v>0</v>
      </c>
      <c r="L347" s="10">
        <f t="shared" si="134"/>
        <v>3289.2779600000003</v>
      </c>
      <c r="M347" s="10">
        <f t="shared" si="134"/>
        <v>42311.3</v>
      </c>
      <c r="N347" s="10">
        <f t="shared" si="134"/>
        <v>0</v>
      </c>
      <c r="O347" s="10">
        <f t="shared" si="134"/>
        <v>40000</v>
      </c>
      <c r="P347" s="10">
        <f t="shared" si="134"/>
        <v>0</v>
      </c>
      <c r="Q347" s="10">
        <f t="shared" si="134"/>
        <v>0</v>
      </c>
      <c r="R347" s="10">
        <f t="shared" si="134"/>
        <v>0</v>
      </c>
      <c r="S347" s="10">
        <f t="shared" si="134"/>
        <v>0</v>
      </c>
      <c r="T347" s="4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8" customHeight="1">
      <c r="A348" s="30"/>
      <c r="B348" s="30"/>
      <c r="C348" s="30"/>
      <c r="D348" s="32" t="s">
        <v>12</v>
      </c>
      <c r="E348" s="6" t="s">
        <v>13</v>
      </c>
      <c r="F348" s="10">
        <f aca="true" t="shared" si="135" ref="F348:G351">H348+J348+L348+N348+P348+R348</f>
        <v>0</v>
      </c>
      <c r="G348" s="10">
        <f t="shared" si="135"/>
        <v>79842</v>
      </c>
      <c r="H348" s="10">
        <f t="shared" si="134"/>
        <v>0</v>
      </c>
      <c r="I348" s="10">
        <f t="shared" si="134"/>
        <v>0</v>
      </c>
      <c r="J348" s="10">
        <f t="shared" si="134"/>
        <v>0</v>
      </c>
      <c r="K348" s="10">
        <f t="shared" si="134"/>
        <v>0</v>
      </c>
      <c r="L348" s="10">
        <f t="shared" si="134"/>
        <v>0</v>
      </c>
      <c r="M348" s="10">
        <f t="shared" si="134"/>
        <v>41042</v>
      </c>
      <c r="N348" s="10">
        <f t="shared" si="134"/>
        <v>0</v>
      </c>
      <c r="O348" s="10">
        <f t="shared" si="134"/>
        <v>38800</v>
      </c>
      <c r="P348" s="10">
        <f t="shared" si="134"/>
        <v>0</v>
      </c>
      <c r="Q348" s="10">
        <f t="shared" si="134"/>
        <v>0</v>
      </c>
      <c r="R348" s="10">
        <f t="shared" si="134"/>
        <v>0</v>
      </c>
      <c r="S348" s="10">
        <f t="shared" si="134"/>
        <v>0</v>
      </c>
      <c r="T348" s="4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8" customHeight="1">
      <c r="A349" s="30"/>
      <c r="B349" s="30"/>
      <c r="C349" s="30"/>
      <c r="D349" s="32"/>
      <c r="E349" s="6" t="s">
        <v>14</v>
      </c>
      <c r="F349" s="10">
        <f t="shared" si="135"/>
        <v>3256.38518</v>
      </c>
      <c r="G349" s="10">
        <f t="shared" si="135"/>
        <v>2468.5</v>
      </c>
      <c r="H349" s="10">
        <f t="shared" si="134"/>
        <v>0</v>
      </c>
      <c r="I349" s="10">
        <f t="shared" si="134"/>
        <v>0</v>
      </c>
      <c r="J349" s="10">
        <f t="shared" si="134"/>
        <v>0</v>
      </c>
      <c r="K349" s="10">
        <f t="shared" si="134"/>
        <v>0</v>
      </c>
      <c r="L349" s="10">
        <f t="shared" si="134"/>
        <v>3256.38518</v>
      </c>
      <c r="M349" s="10">
        <f t="shared" si="134"/>
        <v>1268.9</v>
      </c>
      <c r="N349" s="10">
        <f t="shared" si="134"/>
        <v>0</v>
      </c>
      <c r="O349" s="10">
        <f t="shared" si="134"/>
        <v>1199.6</v>
      </c>
      <c r="P349" s="10">
        <f t="shared" si="134"/>
        <v>0</v>
      </c>
      <c r="Q349" s="10">
        <f t="shared" si="134"/>
        <v>0</v>
      </c>
      <c r="R349" s="10">
        <f t="shared" si="134"/>
        <v>0</v>
      </c>
      <c r="S349" s="10">
        <f t="shared" si="134"/>
        <v>0</v>
      </c>
      <c r="T349" s="4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8" customHeight="1">
      <c r="A350" s="30"/>
      <c r="B350" s="30"/>
      <c r="C350" s="30"/>
      <c r="D350" s="32"/>
      <c r="E350" s="6" t="s">
        <v>15</v>
      </c>
      <c r="F350" s="10">
        <f t="shared" si="135"/>
        <v>3720.09278</v>
      </c>
      <c r="G350" s="10">
        <f t="shared" si="135"/>
        <v>0.8</v>
      </c>
      <c r="H350" s="10">
        <f t="shared" si="134"/>
        <v>0</v>
      </c>
      <c r="I350" s="10">
        <f t="shared" si="134"/>
        <v>0</v>
      </c>
      <c r="J350" s="10">
        <f t="shared" si="134"/>
        <v>3687.2</v>
      </c>
      <c r="K350" s="10">
        <f t="shared" si="134"/>
        <v>0</v>
      </c>
      <c r="L350" s="10">
        <f t="shared" si="134"/>
        <v>32.89278</v>
      </c>
      <c r="M350" s="10">
        <f t="shared" si="134"/>
        <v>0.4</v>
      </c>
      <c r="N350" s="10">
        <f t="shared" si="134"/>
        <v>0</v>
      </c>
      <c r="O350" s="10">
        <f t="shared" si="134"/>
        <v>0.4</v>
      </c>
      <c r="P350" s="10">
        <f t="shared" si="134"/>
        <v>0</v>
      </c>
      <c r="Q350" s="10">
        <f t="shared" si="134"/>
        <v>0</v>
      </c>
      <c r="R350" s="10">
        <f t="shared" si="134"/>
        <v>0</v>
      </c>
      <c r="S350" s="10">
        <f t="shared" si="134"/>
        <v>0</v>
      </c>
      <c r="T350" s="4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8" customHeight="1">
      <c r="A351" s="30"/>
      <c r="B351" s="30"/>
      <c r="C351" s="30"/>
      <c r="D351" s="32"/>
      <c r="E351" s="6" t="s">
        <v>16</v>
      </c>
      <c r="F351" s="10">
        <f t="shared" si="135"/>
        <v>0</v>
      </c>
      <c r="G351" s="10">
        <f t="shared" si="135"/>
        <v>0</v>
      </c>
      <c r="H351" s="10">
        <f t="shared" si="134"/>
        <v>0</v>
      </c>
      <c r="I351" s="10">
        <f t="shared" si="134"/>
        <v>0</v>
      </c>
      <c r="J351" s="10">
        <f t="shared" si="134"/>
        <v>0</v>
      </c>
      <c r="K351" s="10">
        <f t="shared" si="134"/>
        <v>0</v>
      </c>
      <c r="L351" s="10">
        <f t="shared" si="134"/>
        <v>0</v>
      </c>
      <c r="M351" s="10">
        <f t="shared" si="134"/>
        <v>0</v>
      </c>
      <c r="N351" s="10">
        <f t="shared" si="134"/>
        <v>0</v>
      </c>
      <c r="O351" s="10">
        <f t="shared" si="134"/>
        <v>0</v>
      </c>
      <c r="P351" s="10">
        <f t="shared" si="134"/>
        <v>0</v>
      </c>
      <c r="Q351" s="10">
        <f t="shared" si="134"/>
        <v>0</v>
      </c>
      <c r="R351" s="10">
        <f t="shared" si="134"/>
        <v>0</v>
      </c>
      <c r="S351" s="10">
        <f t="shared" si="134"/>
        <v>0</v>
      </c>
      <c r="T351" s="4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8" customHeight="1">
      <c r="A352" s="45" t="s">
        <v>63</v>
      </c>
      <c r="B352" s="41" t="s">
        <v>102</v>
      </c>
      <c r="C352" s="41" t="s">
        <v>108</v>
      </c>
      <c r="D352" s="31" t="s">
        <v>54</v>
      </c>
      <c r="E352" s="31"/>
      <c r="F352" s="10">
        <f aca="true" t="shared" si="136" ref="F352:S352">SUM(F353:F356)</f>
        <v>3687.2</v>
      </c>
      <c r="G352" s="10">
        <f t="shared" si="136"/>
        <v>42311.3</v>
      </c>
      <c r="H352" s="10">
        <f t="shared" si="136"/>
        <v>0</v>
      </c>
      <c r="I352" s="10">
        <f t="shared" si="136"/>
        <v>0</v>
      </c>
      <c r="J352" s="10">
        <f t="shared" si="136"/>
        <v>3687.2</v>
      </c>
      <c r="K352" s="10">
        <f t="shared" si="136"/>
        <v>0</v>
      </c>
      <c r="L352" s="10">
        <f t="shared" si="136"/>
        <v>0</v>
      </c>
      <c r="M352" s="10">
        <f t="shared" si="136"/>
        <v>42311.3</v>
      </c>
      <c r="N352" s="10">
        <f t="shared" si="136"/>
        <v>0</v>
      </c>
      <c r="O352" s="10">
        <f t="shared" si="136"/>
        <v>0</v>
      </c>
      <c r="P352" s="10">
        <f t="shared" si="136"/>
        <v>0</v>
      </c>
      <c r="Q352" s="10">
        <f t="shared" si="136"/>
        <v>0</v>
      </c>
      <c r="R352" s="10">
        <f t="shared" si="136"/>
        <v>0</v>
      </c>
      <c r="S352" s="10">
        <f t="shared" si="136"/>
        <v>0</v>
      </c>
      <c r="T352" s="4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8" customHeight="1">
      <c r="A353" s="45"/>
      <c r="B353" s="41"/>
      <c r="C353" s="41"/>
      <c r="D353" s="32" t="s">
        <v>12</v>
      </c>
      <c r="E353" s="6" t="s">
        <v>13</v>
      </c>
      <c r="F353" s="10">
        <f aca="true" t="shared" si="137" ref="F353:G356">H353+J353+L353+N353+P353+R353</f>
        <v>0</v>
      </c>
      <c r="G353" s="10">
        <f t="shared" si="137"/>
        <v>41042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41042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4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8" customHeight="1">
      <c r="A354" s="45"/>
      <c r="B354" s="41"/>
      <c r="C354" s="41"/>
      <c r="D354" s="32"/>
      <c r="E354" s="6" t="s">
        <v>14</v>
      </c>
      <c r="F354" s="10">
        <f t="shared" si="137"/>
        <v>0</v>
      </c>
      <c r="G354" s="10">
        <f t="shared" si="137"/>
        <v>1268.9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1268.9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8" customHeight="1">
      <c r="A355" s="45"/>
      <c r="B355" s="41"/>
      <c r="C355" s="41"/>
      <c r="D355" s="32"/>
      <c r="E355" s="6" t="s">
        <v>15</v>
      </c>
      <c r="F355" s="10">
        <f t="shared" si="137"/>
        <v>3687.2</v>
      </c>
      <c r="G355" s="10">
        <f t="shared" si="137"/>
        <v>0.4</v>
      </c>
      <c r="H355" s="10">
        <v>0</v>
      </c>
      <c r="I355" s="10">
        <v>0</v>
      </c>
      <c r="J355" s="10">
        <v>3687.2</v>
      </c>
      <c r="K355" s="10">
        <v>0</v>
      </c>
      <c r="L355" s="10">
        <v>0</v>
      </c>
      <c r="M355" s="10">
        <v>0.4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4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8" customHeight="1">
      <c r="A356" s="45"/>
      <c r="B356" s="41"/>
      <c r="C356" s="41"/>
      <c r="D356" s="32"/>
      <c r="E356" s="6" t="s">
        <v>16</v>
      </c>
      <c r="F356" s="10">
        <f t="shared" si="137"/>
        <v>0</v>
      </c>
      <c r="G356" s="10">
        <f t="shared" si="137"/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4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8" customHeight="1">
      <c r="A357" s="45" t="s">
        <v>64</v>
      </c>
      <c r="B357" s="41" t="s">
        <v>102</v>
      </c>
      <c r="C357" s="41" t="s">
        <v>109</v>
      </c>
      <c r="D357" s="31" t="s">
        <v>54</v>
      </c>
      <c r="E357" s="31"/>
      <c r="F357" s="10">
        <f aca="true" t="shared" si="138" ref="F357:S357">SUM(F358:F361)</f>
        <v>3289.2779600000003</v>
      </c>
      <c r="G357" s="10">
        <f t="shared" si="138"/>
        <v>40000</v>
      </c>
      <c r="H357" s="10">
        <f t="shared" si="138"/>
        <v>0</v>
      </c>
      <c r="I357" s="10">
        <f t="shared" si="138"/>
        <v>0</v>
      </c>
      <c r="J357" s="10">
        <f t="shared" si="138"/>
        <v>0</v>
      </c>
      <c r="K357" s="10">
        <f t="shared" si="138"/>
        <v>0</v>
      </c>
      <c r="L357" s="10">
        <f t="shared" si="138"/>
        <v>3289.2779600000003</v>
      </c>
      <c r="M357" s="10">
        <f t="shared" si="138"/>
        <v>0</v>
      </c>
      <c r="N357" s="10">
        <f t="shared" si="138"/>
        <v>0</v>
      </c>
      <c r="O357" s="10">
        <f t="shared" si="138"/>
        <v>40000</v>
      </c>
      <c r="P357" s="10">
        <f t="shared" si="138"/>
        <v>0</v>
      </c>
      <c r="Q357" s="10">
        <f t="shared" si="138"/>
        <v>0</v>
      </c>
      <c r="R357" s="10">
        <f t="shared" si="138"/>
        <v>0</v>
      </c>
      <c r="S357" s="10">
        <f t="shared" si="138"/>
        <v>0</v>
      </c>
      <c r="T357" s="4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8" customHeight="1">
      <c r="A358" s="45"/>
      <c r="B358" s="41"/>
      <c r="C358" s="41"/>
      <c r="D358" s="32" t="s">
        <v>12</v>
      </c>
      <c r="E358" s="6" t="s">
        <v>13</v>
      </c>
      <c r="F358" s="10">
        <f aca="true" t="shared" si="139" ref="F358:G361">H358+J358+L358+N358+P358+R358</f>
        <v>0</v>
      </c>
      <c r="G358" s="10">
        <f t="shared" si="139"/>
        <v>38800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38800</v>
      </c>
      <c r="P358" s="10">
        <v>0</v>
      </c>
      <c r="Q358" s="10">
        <v>0</v>
      </c>
      <c r="R358" s="10">
        <v>0</v>
      </c>
      <c r="S358" s="10">
        <v>0</v>
      </c>
      <c r="T358" s="4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8" customHeight="1">
      <c r="A359" s="45"/>
      <c r="B359" s="41"/>
      <c r="C359" s="41"/>
      <c r="D359" s="32"/>
      <c r="E359" s="6" t="s">
        <v>14</v>
      </c>
      <c r="F359" s="10">
        <f t="shared" si="139"/>
        <v>3256.38518</v>
      </c>
      <c r="G359" s="10">
        <f t="shared" si="139"/>
        <v>1199.6</v>
      </c>
      <c r="H359" s="10">
        <v>0</v>
      </c>
      <c r="I359" s="10">
        <v>0</v>
      </c>
      <c r="J359" s="10">
        <v>0</v>
      </c>
      <c r="K359" s="10">
        <v>0</v>
      </c>
      <c r="L359" s="10">
        <v>3256.38518</v>
      </c>
      <c r="M359" s="10">
        <v>0</v>
      </c>
      <c r="N359" s="10">
        <v>0</v>
      </c>
      <c r="O359" s="10">
        <v>1199.6</v>
      </c>
      <c r="P359" s="10">
        <v>0</v>
      </c>
      <c r="Q359" s="10">
        <v>0</v>
      </c>
      <c r="R359" s="10">
        <v>0</v>
      </c>
      <c r="S359" s="10">
        <v>0</v>
      </c>
      <c r="T359" s="4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8" customHeight="1">
      <c r="A360" s="45"/>
      <c r="B360" s="41"/>
      <c r="C360" s="41"/>
      <c r="D360" s="32"/>
      <c r="E360" s="6" t="s">
        <v>15</v>
      </c>
      <c r="F360" s="10">
        <f t="shared" si="139"/>
        <v>32.89278</v>
      </c>
      <c r="G360" s="10">
        <f t="shared" si="139"/>
        <v>0.4</v>
      </c>
      <c r="H360" s="10">
        <v>0</v>
      </c>
      <c r="I360" s="10">
        <v>0</v>
      </c>
      <c r="J360" s="10">
        <v>0</v>
      </c>
      <c r="K360" s="10">
        <v>0</v>
      </c>
      <c r="L360" s="10">
        <v>32.89278</v>
      </c>
      <c r="M360" s="10">
        <v>0</v>
      </c>
      <c r="N360" s="10">
        <v>0</v>
      </c>
      <c r="O360" s="10">
        <v>0.4</v>
      </c>
      <c r="P360" s="10">
        <v>0</v>
      </c>
      <c r="Q360" s="10">
        <v>0</v>
      </c>
      <c r="R360" s="10">
        <v>0</v>
      </c>
      <c r="S360" s="10">
        <v>0</v>
      </c>
      <c r="T360" s="4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8" customHeight="1">
      <c r="A361" s="45"/>
      <c r="B361" s="41"/>
      <c r="C361" s="41"/>
      <c r="D361" s="32"/>
      <c r="E361" s="6" t="s">
        <v>16</v>
      </c>
      <c r="F361" s="10">
        <f t="shared" si="139"/>
        <v>0</v>
      </c>
      <c r="G361" s="10">
        <f t="shared" si="139"/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4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8" customHeight="1">
      <c r="A362" s="30" t="s">
        <v>103</v>
      </c>
      <c r="B362" s="30"/>
      <c r="C362" s="30"/>
      <c r="D362" s="31" t="s">
        <v>54</v>
      </c>
      <c r="E362" s="31"/>
      <c r="F362" s="10">
        <f>SUM(F363:F366)</f>
        <v>573.8</v>
      </c>
      <c r="G362" s="10">
        <f>SUM(G363:G366)</f>
        <v>4892.6181</v>
      </c>
      <c r="H362" s="10">
        <f aca="true" t="shared" si="140" ref="H362:S366">SUM(H367)</f>
        <v>573.8</v>
      </c>
      <c r="I362" s="10">
        <f t="shared" si="140"/>
        <v>0</v>
      </c>
      <c r="J362" s="10">
        <f t="shared" si="140"/>
        <v>0</v>
      </c>
      <c r="K362" s="10">
        <f t="shared" si="140"/>
        <v>4892.6181</v>
      </c>
      <c r="L362" s="10">
        <f t="shared" si="140"/>
        <v>0</v>
      </c>
      <c r="M362" s="10">
        <f t="shared" si="140"/>
        <v>0</v>
      </c>
      <c r="N362" s="10">
        <f t="shared" si="140"/>
        <v>0</v>
      </c>
      <c r="O362" s="10">
        <f t="shared" si="140"/>
        <v>0</v>
      </c>
      <c r="P362" s="10">
        <f t="shared" si="140"/>
        <v>0</v>
      </c>
      <c r="Q362" s="10">
        <f t="shared" si="140"/>
        <v>0</v>
      </c>
      <c r="R362" s="10">
        <f t="shared" si="140"/>
        <v>0</v>
      </c>
      <c r="S362" s="10">
        <f t="shared" si="140"/>
        <v>0</v>
      </c>
      <c r="T362" s="4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8" customHeight="1">
      <c r="A363" s="30"/>
      <c r="B363" s="30"/>
      <c r="C363" s="30"/>
      <c r="D363" s="32" t="s">
        <v>12</v>
      </c>
      <c r="E363" s="6" t="s">
        <v>13</v>
      </c>
      <c r="F363" s="10">
        <f aca="true" t="shared" si="141" ref="F363:G366">H363+J363+L363+N363+P363+R363</f>
        <v>0</v>
      </c>
      <c r="G363" s="10">
        <f t="shared" si="141"/>
        <v>4745.9</v>
      </c>
      <c r="H363" s="10">
        <f t="shared" si="140"/>
        <v>0</v>
      </c>
      <c r="I363" s="10">
        <f t="shared" si="140"/>
        <v>0</v>
      </c>
      <c r="J363" s="10">
        <f t="shared" si="140"/>
        <v>0</v>
      </c>
      <c r="K363" s="10">
        <f t="shared" si="140"/>
        <v>4745.9</v>
      </c>
      <c r="L363" s="10">
        <f t="shared" si="140"/>
        <v>0</v>
      </c>
      <c r="M363" s="10">
        <f t="shared" si="140"/>
        <v>0</v>
      </c>
      <c r="N363" s="10">
        <f t="shared" si="140"/>
        <v>0</v>
      </c>
      <c r="O363" s="10">
        <f t="shared" si="140"/>
        <v>0</v>
      </c>
      <c r="P363" s="10">
        <f t="shared" si="140"/>
        <v>0</v>
      </c>
      <c r="Q363" s="10">
        <f t="shared" si="140"/>
        <v>0</v>
      </c>
      <c r="R363" s="10">
        <f t="shared" si="140"/>
        <v>0</v>
      </c>
      <c r="S363" s="10">
        <f t="shared" si="140"/>
        <v>0</v>
      </c>
      <c r="T363" s="4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8" customHeight="1">
      <c r="A364" s="30"/>
      <c r="B364" s="30"/>
      <c r="C364" s="30"/>
      <c r="D364" s="32"/>
      <c r="E364" s="6" t="s">
        <v>14</v>
      </c>
      <c r="F364" s="10">
        <f t="shared" si="141"/>
        <v>0</v>
      </c>
      <c r="G364" s="10">
        <f t="shared" si="141"/>
        <v>146.6933</v>
      </c>
      <c r="H364" s="10">
        <f t="shared" si="140"/>
        <v>0</v>
      </c>
      <c r="I364" s="10">
        <f t="shared" si="140"/>
        <v>0</v>
      </c>
      <c r="J364" s="10">
        <f t="shared" si="140"/>
        <v>0</v>
      </c>
      <c r="K364" s="10">
        <f t="shared" si="140"/>
        <v>146.6933</v>
      </c>
      <c r="L364" s="10">
        <f t="shared" si="140"/>
        <v>0</v>
      </c>
      <c r="M364" s="10">
        <f t="shared" si="140"/>
        <v>0</v>
      </c>
      <c r="N364" s="10">
        <f t="shared" si="140"/>
        <v>0</v>
      </c>
      <c r="O364" s="10">
        <f t="shared" si="140"/>
        <v>0</v>
      </c>
      <c r="P364" s="10">
        <f t="shared" si="140"/>
        <v>0</v>
      </c>
      <c r="Q364" s="10">
        <f t="shared" si="140"/>
        <v>0</v>
      </c>
      <c r="R364" s="10">
        <f t="shared" si="140"/>
        <v>0</v>
      </c>
      <c r="S364" s="10">
        <f t="shared" si="140"/>
        <v>0</v>
      </c>
      <c r="T364" s="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8" customHeight="1">
      <c r="A365" s="30"/>
      <c r="B365" s="30"/>
      <c r="C365" s="30"/>
      <c r="D365" s="32"/>
      <c r="E365" s="6" t="s">
        <v>15</v>
      </c>
      <c r="F365" s="10">
        <f t="shared" si="141"/>
        <v>573.8</v>
      </c>
      <c r="G365" s="10">
        <f t="shared" si="141"/>
        <v>0.0248</v>
      </c>
      <c r="H365" s="10">
        <f t="shared" si="140"/>
        <v>573.8</v>
      </c>
      <c r="I365" s="10">
        <f t="shared" si="140"/>
        <v>0</v>
      </c>
      <c r="J365" s="10">
        <f t="shared" si="140"/>
        <v>0</v>
      </c>
      <c r="K365" s="10">
        <f t="shared" si="140"/>
        <v>0.0248</v>
      </c>
      <c r="L365" s="10">
        <f t="shared" si="140"/>
        <v>0</v>
      </c>
      <c r="M365" s="10">
        <f t="shared" si="140"/>
        <v>0</v>
      </c>
      <c r="N365" s="10">
        <f t="shared" si="140"/>
        <v>0</v>
      </c>
      <c r="O365" s="10">
        <f t="shared" si="140"/>
        <v>0</v>
      </c>
      <c r="P365" s="10">
        <f t="shared" si="140"/>
        <v>0</v>
      </c>
      <c r="Q365" s="10">
        <f t="shared" si="140"/>
        <v>0</v>
      </c>
      <c r="R365" s="10">
        <f t="shared" si="140"/>
        <v>0</v>
      </c>
      <c r="S365" s="10">
        <f t="shared" si="140"/>
        <v>0</v>
      </c>
      <c r="T365" s="4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8" customHeight="1">
      <c r="A366" s="30"/>
      <c r="B366" s="30"/>
      <c r="C366" s="30"/>
      <c r="D366" s="32"/>
      <c r="E366" s="6" t="s">
        <v>16</v>
      </c>
      <c r="F366" s="10">
        <f t="shared" si="141"/>
        <v>0</v>
      </c>
      <c r="G366" s="10">
        <f t="shared" si="141"/>
        <v>0</v>
      </c>
      <c r="H366" s="10">
        <f t="shared" si="140"/>
        <v>0</v>
      </c>
      <c r="I366" s="10">
        <f t="shared" si="140"/>
        <v>0</v>
      </c>
      <c r="J366" s="10">
        <f t="shared" si="140"/>
        <v>0</v>
      </c>
      <c r="K366" s="10">
        <f t="shared" si="140"/>
        <v>0</v>
      </c>
      <c r="L366" s="10">
        <f t="shared" si="140"/>
        <v>0</v>
      </c>
      <c r="M366" s="10">
        <f t="shared" si="140"/>
        <v>0</v>
      </c>
      <c r="N366" s="10">
        <f t="shared" si="140"/>
        <v>0</v>
      </c>
      <c r="O366" s="10">
        <f t="shared" si="140"/>
        <v>0</v>
      </c>
      <c r="P366" s="10">
        <f t="shared" si="140"/>
        <v>0</v>
      </c>
      <c r="Q366" s="10">
        <f t="shared" si="140"/>
        <v>0</v>
      </c>
      <c r="R366" s="10">
        <f t="shared" si="140"/>
        <v>0</v>
      </c>
      <c r="S366" s="10">
        <f t="shared" si="140"/>
        <v>0</v>
      </c>
      <c r="T366" s="4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8" customHeight="1">
      <c r="A367" s="38" t="s">
        <v>63</v>
      </c>
      <c r="B367" s="41" t="s">
        <v>104</v>
      </c>
      <c r="C367" s="42" t="s">
        <v>130</v>
      </c>
      <c r="D367" s="31" t="s">
        <v>54</v>
      </c>
      <c r="E367" s="31"/>
      <c r="F367" s="10">
        <f aca="true" t="shared" si="142" ref="F367:S367">SUM(F368:F371)</f>
        <v>573.8</v>
      </c>
      <c r="G367" s="10">
        <f t="shared" si="142"/>
        <v>4892.6181</v>
      </c>
      <c r="H367" s="10">
        <f t="shared" si="142"/>
        <v>573.8</v>
      </c>
      <c r="I367" s="10">
        <f t="shared" si="142"/>
        <v>0</v>
      </c>
      <c r="J367" s="10">
        <f t="shared" si="142"/>
        <v>0</v>
      </c>
      <c r="K367" s="10">
        <f t="shared" si="142"/>
        <v>4892.6181</v>
      </c>
      <c r="L367" s="10">
        <f t="shared" si="142"/>
        <v>0</v>
      </c>
      <c r="M367" s="10">
        <f t="shared" si="142"/>
        <v>0</v>
      </c>
      <c r="N367" s="10">
        <f t="shared" si="142"/>
        <v>0</v>
      </c>
      <c r="O367" s="10">
        <f t="shared" si="142"/>
        <v>0</v>
      </c>
      <c r="P367" s="10">
        <f t="shared" si="142"/>
        <v>0</v>
      </c>
      <c r="Q367" s="10">
        <f t="shared" si="142"/>
        <v>0</v>
      </c>
      <c r="R367" s="10">
        <f t="shared" si="142"/>
        <v>0</v>
      </c>
      <c r="S367" s="10">
        <f t="shared" si="142"/>
        <v>0</v>
      </c>
      <c r="T367" s="4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8" customHeight="1">
      <c r="A368" s="39"/>
      <c r="B368" s="41"/>
      <c r="C368" s="43"/>
      <c r="D368" s="32" t="s">
        <v>12</v>
      </c>
      <c r="E368" s="6" t="s">
        <v>13</v>
      </c>
      <c r="F368" s="10">
        <f aca="true" t="shared" si="143" ref="F368:G371">H368+J368+L368+N368+P368+R368</f>
        <v>0</v>
      </c>
      <c r="G368" s="10">
        <f t="shared" si="143"/>
        <v>4745.9</v>
      </c>
      <c r="H368" s="10">
        <v>0</v>
      </c>
      <c r="I368" s="10">
        <v>0</v>
      </c>
      <c r="J368" s="10">
        <v>0</v>
      </c>
      <c r="K368" s="10">
        <v>4745.9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4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8" customHeight="1">
      <c r="A369" s="39"/>
      <c r="B369" s="41"/>
      <c r="C369" s="43"/>
      <c r="D369" s="32"/>
      <c r="E369" s="6" t="s">
        <v>14</v>
      </c>
      <c r="F369" s="10">
        <f t="shared" si="143"/>
        <v>0</v>
      </c>
      <c r="G369" s="10">
        <f t="shared" si="143"/>
        <v>146.6933</v>
      </c>
      <c r="H369" s="10">
        <v>0</v>
      </c>
      <c r="I369" s="10">
        <v>0</v>
      </c>
      <c r="J369" s="10">
        <v>0</v>
      </c>
      <c r="K369" s="10">
        <v>146.6933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4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8" customHeight="1">
      <c r="A370" s="39"/>
      <c r="B370" s="41"/>
      <c r="C370" s="43"/>
      <c r="D370" s="32"/>
      <c r="E370" s="6" t="s">
        <v>15</v>
      </c>
      <c r="F370" s="10">
        <f t="shared" si="143"/>
        <v>573.8</v>
      </c>
      <c r="G370" s="10">
        <f t="shared" si="143"/>
        <v>0.0248</v>
      </c>
      <c r="H370" s="10">
        <v>573.8</v>
      </c>
      <c r="I370" s="10">
        <v>0</v>
      </c>
      <c r="J370" s="10">
        <v>0</v>
      </c>
      <c r="K370" s="10">
        <v>0.0248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4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8" customHeight="1">
      <c r="A371" s="40"/>
      <c r="B371" s="41"/>
      <c r="C371" s="44"/>
      <c r="D371" s="32"/>
      <c r="E371" s="6" t="s">
        <v>16</v>
      </c>
      <c r="F371" s="10">
        <f t="shared" si="143"/>
        <v>0</v>
      </c>
      <c r="G371" s="10">
        <f t="shared" si="143"/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4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8" customHeight="1">
      <c r="A372" s="30" t="s">
        <v>105</v>
      </c>
      <c r="B372" s="30"/>
      <c r="C372" s="30"/>
      <c r="D372" s="31" t="s">
        <v>54</v>
      </c>
      <c r="E372" s="31"/>
      <c r="F372" s="10">
        <f>SUM(F373:F376)</f>
        <v>0</v>
      </c>
      <c r="G372" s="10">
        <f>SUM(G373:G376)</f>
        <v>119365.26</v>
      </c>
      <c r="H372" s="10">
        <f aca="true" t="shared" si="144" ref="H372:S376">SUM(H377)</f>
        <v>0</v>
      </c>
      <c r="I372" s="10">
        <f t="shared" si="144"/>
        <v>0</v>
      </c>
      <c r="J372" s="10">
        <f t="shared" si="144"/>
        <v>0</v>
      </c>
      <c r="K372" s="10">
        <f t="shared" si="144"/>
        <v>0</v>
      </c>
      <c r="L372" s="10">
        <f t="shared" si="144"/>
        <v>0</v>
      </c>
      <c r="M372" s="10">
        <f t="shared" si="144"/>
        <v>0</v>
      </c>
      <c r="N372" s="10">
        <f t="shared" si="144"/>
        <v>0</v>
      </c>
      <c r="O372" s="10">
        <f t="shared" si="144"/>
        <v>0</v>
      </c>
      <c r="P372" s="10">
        <f t="shared" si="144"/>
        <v>0</v>
      </c>
      <c r="Q372" s="10">
        <f t="shared" si="144"/>
        <v>119365.26</v>
      </c>
      <c r="R372" s="10">
        <f t="shared" si="144"/>
        <v>0</v>
      </c>
      <c r="S372" s="10">
        <f t="shared" si="144"/>
        <v>0</v>
      </c>
      <c r="T372" s="4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8" customHeight="1">
      <c r="A373" s="30"/>
      <c r="B373" s="30"/>
      <c r="C373" s="30"/>
      <c r="D373" s="32" t="s">
        <v>12</v>
      </c>
      <c r="E373" s="6" t="s">
        <v>13</v>
      </c>
      <c r="F373" s="10">
        <f aca="true" t="shared" si="145" ref="F373:G376">H373+J373+L373+N373+P373+R373</f>
        <v>0</v>
      </c>
      <c r="G373" s="10">
        <f t="shared" si="145"/>
        <v>0</v>
      </c>
      <c r="H373" s="10">
        <f t="shared" si="144"/>
        <v>0</v>
      </c>
      <c r="I373" s="10">
        <f t="shared" si="144"/>
        <v>0</v>
      </c>
      <c r="J373" s="10">
        <f t="shared" si="144"/>
        <v>0</v>
      </c>
      <c r="K373" s="10">
        <f t="shared" si="144"/>
        <v>0</v>
      </c>
      <c r="L373" s="10">
        <f t="shared" si="144"/>
        <v>0</v>
      </c>
      <c r="M373" s="10">
        <f t="shared" si="144"/>
        <v>0</v>
      </c>
      <c r="N373" s="10">
        <f t="shared" si="144"/>
        <v>0</v>
      </c>
      <c r="O373" s="10">
        <f t="shared" si="144"/>
        <v>0</v>
      </c>
      <c r="P373" s="10">
        <f t="shared" si="144"/>
        <v>0</v>
      </c>
      <c r="Q373" s="10">
        <f t="shared" si="144"/>
        <v>0</v>
      </c>
      <c r="R373" s="10">
        <f t="shared" si="144"/>
        <v>0</v>
      </c>
      <c r="S373" s="10">
        <f t="shared" si="144"/>
        <v>0</v>
      </c>
      <c r="T373" s="4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8" customHeight="1">
      <c r="A374" s="30"/>
      <c r="B374" s="30"/>
      <c r="C374" s="30"/>
      <c r="D374" s="32"/>
      <c r="E374" s="6" t="s">
        <v>14</v>
      </c>
      <c r="F374" s="10">
        <f t="shared" si="145"/>
        <v>0</v>
      </c>
      <c r="G374" s="10">
        <f t="shared" si="145"/>
        <v>0</v>
      </c>
      <c r="H374" s="10">
        <f t="shared" si="144"/>
        <v>0</v>
      </c>
      <c r="I374" s="10">
        <f t="shared" si="144"/>
        <v>0</v>
      </c>
      <c r="J374" s="10">
        <f t="shared" si="144"/>
        <v>0</v>
      </c>
      <c r="K374" s="10">
        <f t="shared" si="144"/>
        <v>0</v>
      </c>
      <c r="L374" s="10">
        <f t="shared" si="144"/>
        <v>0</v>
      </c>
      <c r="M374" s="10">
        <f t="shared" si="144"/>
        <v>0</v>
      </c>
      <c r="N374" s="10">
        <f t="shared" si="144"/>
        <v>0</v>
      </c>
      <c r="O374" s="10">
        <f t="shared" si="144"/>
        <v>0</v>
      </c>
      <c r="P374" s="10">
        <f t="shared" si="144"/>
        <v>0</v>
      </c>
      <c r="Q374" s="10">
        <f t="shared" si="144"/>
        <v>0</v>
      </c>
      <c r="R374" s="10">
        <f t="shared" si="144"/>
        <v>0</v>
      </c>
      <c r="S374" s="10">
        <f t="shared" si="144"/>
        <v>0</v>
      </c>
      <c r="T374" s="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8" customHeight="1">
      <c r="A375" s="30"/>
      <c r="B375" s="30"/>
      <c r="C375" s="30"/>
      <c r="D375" s="32"/>
      <c r="E375" s="6" t="s">
        <v>15</v>
      </c>
      <c r="F375" s="10">
        <f t="shared" si="145"/>
        <v>0</v>
      </c>
      <c r="G375" s="10">
        <f t="shared" si="145"/>
        <v>0</v>
      </c>
      <c r="H375" s="10">
        <f t="shared" si="144"/>
        <v>0</v>
      </c>
      <c r="I375" s="10">
        <f t="shared" si="144"/>
        <v>0</v>
      </c>
      <c r="J375" s="10">
        <f t="shared" si="144"/>
        <v>0</v>
      </c>
      <c r="K375" s="10">
        <f t="shared" si="144"/>
        <v>0</v>
      </c>
      <c r="L375" s="10">
        <f t="shared" si="144"/>
        <v>0</v>
      </c>
      <c r="M375" s="10">
        <f t="shared" si="144"/>
        <v>0</v>
      </c>
      <c r="N375" s="10">
        <f t="shared" si="144"/>
        <v>0</v>
      </c>
      <c r="O375" s="10">
        <f t="shared" si="144"/>
        <v>0</v>
      </c>
      <c r="P375" s="10">
        <f t="shared" si="144"/>
        <v>0</v>
      </c>
      <c r="Q375" s="10">
        <f t="shared" si="144"/>
        <v>0</v>
      </c>
      <c r="R375" s="10">
        <f t="shared" si="144"/>
        <v>0</v>
      </c>
      <c r="S375" s="10">
        <f t="shared" si="144"/>
        <v>0</v>
      </c>
      <c r="T375" s="4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8" customHeight="1">
      <c r="A376" s="30"/>
      <c r="B376" s="30"/>
      <c r="C376" s="30"/>
      <c r="D376" s="32"/>
      <c r="E376" s="6" t="s">
        <v>16</v>
      </c>
      <c r="F376" s="10">
        <f t="shared" si="145"/>
        <v>0</v>
      </c>
      <c r="G376" s="10">
        <f t="shared" si="145"/>
        <v>119365.26</v>
      </c>
      <c r="H376" s="10">
        <f t="shared" si="144"/>
        <v>0</v>
      </c>
      <c r="I376" s="10">
        <f t="shared" si="144"/>
        <v>0</v>
      </c>
      <c r="J376" s="10">
        <f t="shared" si="144"/>
        <v>0</v>
      </c>
      <c r="K376" s="10">
        <f t="shared" si="144"/>
        <v>0</v>
      </c>
      <c r="L376" s="10">
        <f t="shared" si="144"/>
        <v>0</v>
      </c>
      <c r="M376" s="10">
        <f t="shared" si="144"/>
        <v>0</v>
      </c>
      <c r="N376" s="10">
        <f t="shared" si="144"/>
        <v>0</v>
      </c>
      <c r="O376" s="10">
        <f t="shared" si="144"/>
        <v>0</v>
      </c>
      <c r="P376" s="10">
        <f t="shared" si="144"/>
        <v>0</v>
      </c>
      <c r="Q376" s="10">
        <f t="shared" si="144"/>
        <v>119365.26</v>
      </c>
      <c r="R376" s="10">
        <f t="shared" si="144"/>
        <v>0</v>
      </c>
      <c r="S376" s="10">
        <f t="shared" si="144"/>
        <v>0</v>
      </c>
      <c r="T376" s="4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8" customHeight="1">
      <c r="A377" s="33" t="s">
        <v>63</v>
      </c>
      <c r="B377" s="34" t="s">
        <v>106</v>
      </c>
      <c r="C377" s="34" t="s">
        <v>135</v>
      </c>
      <c r="D377" s="35" t="s">
        <v>54</v>
      </c>
      <c r="E377" s="35"/>
      <c r="F377" s="18">
        <f aca="true" t="shared" si="146" ref="F377:S377">SUM(F378:F381)</f>
        <v>0</v>
      </c>
      <c r="G377" s="18">
        <f t="shared" si="146"/>
        <v>119365.26</v>
      </c>
      <c r="H377" s="18">
        <f t="shared" si="146"/>
        <v>0</v>
      </c>
      <c r="I377" s="18">
        <f t="shared" si="146"/>
        <v>0</v>
      </c>
      <c r="J377" s="18">
        <f t="shared" si="146"/>
        <v>0</v>
      </c>
      <c r="K377" s="18">
        <f t="shared" si="146"/>
        <v>0</v>
      </c>
      <c r="L377" s="18">
        <f t="shared" si="146"/>
        <v>0</v>
      </c>
      <c r="M377" s="18">
        <f t="shared" si="146"/>
        <v>0</v>
      </c>
      <c r="N377" s="18">
        <f t="shared" si="146"/>
        <v>0</v>
      </c>
      <c r="O377" s="18">
        <f t="shared" si="146"/>
        <v>0</v>
      </c>
      <c r="P377" s="18">
        <f t="shared" si="146"/>
        <v>0</v>
      </c>
      <c r="Q377" s="18">
        <f t="shared" si="146"/>
        <v>119365.26</v>
      </c>
      <c r="R377" s="18">
        <f t="shared" si="146"/>
        <v>0</v>
      </c>
      <c r="S377" s="18">
        <f t="shared" si="146"/>
        <v>0</v>
      </c>
      <c r="T377" s="4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8" customHeight="1">
      <c r="A378" s="33"/>
      <c r="B378" s="34"/>
      <c r="C378" s="34"/>
      <c r="D378" s="36" t="s">
        <v>12</v>
      </c>
      <c r="E378" s="17" t="s">
        <v>13</v>
      </c>
      <c r="F378" s="18">
        <f aca="true" t="shared" si="147" ref="F378:G381">H378+J378+L378+N378+P378+R378</f>
        <v>0</v>
      </c>
      <c r="G378" s="18">
        <f t="shared" si="147"/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4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8" customHeight="1">
      <c r="A379" s="33"/>
      <c r="B379" s="34"/>
      <c r="C379" s="34"/>
      <c r="D379" s="36"/>
      <c r="E379" s="17" t="s">
        <v>14</v>
      </c>
      <c r="F379" s="18">
        <f t="shared" si="147"/>
        <v>0</v>
      </c>
      <c r="G379" s="18">
        <f t="shared" si="147"/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4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8" customHeight="1">
      <c r="A380" s="33"/>
      <c r="B380" s="34"/>
      <c r="C380" s="34"/>
      <c r="D380" s="36"/>
      <c r="E380" s="17" t="s">
        <v>15</v>
      </c>
      <c r="F380" s="18">
        <f t="shared" si="147"/>
        <v>0</v>
      </c>
      <c r="G380" s="18">
        <f t="shared" si="147"/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4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8" customHeight="1">
      <c r="A381" s="33"/>
      <c r="B381" s="34"/>
      <c r="C381" s="34"/>
      <c r="D381" s="36"/>
      <c r="E381" s="17" t="s">
        <v>16</v>
      </c>
      <c r="F381" s="18">
        <f t="shared" si="147"/>
        <v>0</v>
      </c>
      <c r="G381" s="18">
        <f t="shared" si="147"/>
        <v>119365.26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119365.26</v>
      </c>
      <c r="R381" s="18">
        <v>0</v>
      </c>
      <c r="S381" s="18">
        <v>0</v>
      </c>
      <c r="T381" s="4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42.75" customHeight="1">
      <c r="A382" s="19"/>
      <c r="B382" s="19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48" customHeight="1">
      <c r="A383" s="37" t="s">
        <v>44</v>
      </c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8" customHeight="1">
      <c r="A384" s="12"/>
      <c r="B384" s="12"/>
      <c r="C384" s="12"/>
      <c r="D384" s="12"/>
      <c r="E384" s="12"/>
      <c r="F384" s="12"/>
      <c r="G384" s="12"/>
      <c r="H384" s="14"/>
      <c r="I384" s="14"/>
      <c r="J384" s="14"/>
      <c r="K384" s="14"/>
      <c r="L384" s="14"/>
      <c r="M384" s="27"/>
      <c r="N384" s="27"/>
      <c r="O384" s="21"/>
      <c r="P384" s="28"/>
      <c r="Q384" s="28"/>
      <c r="R384" s="28"/>
      <c r="S384" s="28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8" customHeight="1">
      <c r="A385" s="24" t="s">
        <v>45</v>
      </c>
      <c r="B385" s="24"/>
      <c r="C385" s="24"/>
      <c r="D385" s="12"/>
      <c r="E385" s="12"/>
      <c r="F385" s="12"/>
      <c r="G385" s="12"/>
      <c r="H385" s="14"/>
      <c r="I385" s="14"/>
      <c r="J385" s="22"/>
      <c r="K385" s="14"/>
      <c r="L385" s="14"/>
      <c r="M385" s="14"/>
      <c r="N385" s="23"/>
      <c r="O385" s="14"/>
      <c r="P385" s="29"/>
      <c r="Q385" s="29"/>
      <c r="R385" s="29"/>
      <c r="S385" s="29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5.75" customHeight="1">
      <c r="A386" s="24" t="s">
        <v>46</v>
      </c>
      <c r="B386" s="25"/>
      <c r="C386" s="25"/>
      <c r="D386" s="12"/>
      <c r="E386" s="12"/>
      <c r="F386" s="12"/>
      <c r="G386" s="12"/>
      <c r="H386" s="14"/>
      <c r="I386" s="14"/>
      <c r="J386" s="14"/>
      <c r="K386" s="14"/>
      <c r="L386" s="14"/>
      <c r="M386" s="14"/>
      <c r="N386" s="22"/>
      <c r="O386" s="14"/>
      <c r="P386" s="14"/>
      <c r="Q386" s="14"/>
      <c r="R386" s="14"/>
      <c r="S386" s="14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19" ht="16.5">
      <c r="A387" s="26" t="s">
        <v>47</v>
      </c>
      <c r="B387" s="25"/>
      <c r="C387" s="2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 ht="15">
      <c r="A388" s="26" t="s">
        <v>48</v>
      </c>
      <c r="B388" s="25"/>
      <c r="C388" s="2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 ht="16.5">
      <c r="A389" s="26" t="s">
        <v>49</v>
      </c>
      <c r="B389" s="25"/>
      <c r="C389" s="2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 ht="15">
      <c r="A390" s="26" t="s">
        <v>50</v>
      </c>
      <c r="B390" s="25"/>
      <c r="C390" s="2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 ht="15.75">
      <c r="A391" s="12"/>
      <c r="B391" s="12"/>
      <c r="C391" s="12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 ht="15.75">
      <c r="A392" s="12"/>
      <c r="B392" s="12"/>
      <c r="C392" s="12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 ht="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</sheetData>
  <sheetProtection formatCells="0" formatColumns="0" formatRows="0" insertColumns="0" insertRows="0" insertHyperlinks="0" deleteColumns="0" deleteRows="0" sort="0" autoFilter="0" pivotTables="0"/>
  <mergeCells count="354">
    <mergeCell ref="O1:S1"/>
    <mergeCell ref="A12:C16"/>
    <mergeCell ref="D12:E12"/>
    <mergeCell ref="D13:D16"/>
    <mergeCell ref="A17:C21"/>
    <mergeCell ref="D17:E17"/>
    <mergeCell ref="D18:D21"/>
    <mergeCell ref="D11:E11"/>
    <mergeCell ref="A3:S3"/>
    <mergeCell ref="A4:S4"/>
    <mergeCell ref="A6:A10"/>
    <mergeCell ref="B6:B10"/>
    <mergeCell ref="C6:C10"/>
    <mergeCell ref="D6:E10"/>
    <mergeCell ref="F6:S6"/>
    <mergeCell ref="F7:G8"/>
    <mergeCell ref="H7:I8"/>
    <mergeCell ref="J7:K8"/>
    <mergeCell ref="L7:M8"/>
    <mergeCell ref="N7:O8"/>
    <mergeCell ref="P7:Q8"/>
    <mergeCell ref="R7:S8"/>
    <mergeCell ref="A27:A31"/>
    <mergeCell ref="B27:B31"/>
    <mergeCell ref="C27:C31"/>
    <mergeCell ref="D27:E27"/>
    <mergeCell ref="D28:D31"/>
    <mergeCell ref="A22:A26"/>
    <mergeCell ref="B22:B26"/>
    <mergeCell ref="C22:C26"/>
    <mergeCell ref="D22:E22"/>
    <mergeCell ref="D23:D26"/>
    <mergeCell ref="A42:C46"/>
    <mergeCell ref="D42:E42"/>
    <mergeCell ref="D43:D46"/>
    <mergeCell ref="A47:A51"/>
    <mergeCell ref="B47:B51"/>
    <mergeCell ref="C47:C51"/>
    <mergeCell ref="D47:E47"/>
    <mergeCell ref="D48:D51"/>
    <mergeCell ref="A32:C36"/>
    <mergeCell ref="D32:E32"/>
    <mergeCell ref="D33:D36"/>
    <mergeCell ref="A37:A41"/>
    <mergeCell ref="B37:B41"/>
    <mergeCell ref="C37:C41"/>
    <mergeCell ref="D37:E37"/>
    <mergeCell ref="D38:D41"/>
    <mergeCell ref="A62:A66"/>
    <mergeCell ref="B62:B66"/>
    <mergeCell ref="C62:C66"/>
    <mergeCell ref="D62:E62"/>
    <mergeCell ref="D63:D66"/>
    <mergeCell ref="A52:C56"/>
    <mergeCell ref="D52:E52"/>
    <mergeCell ref="D53:D56"/>
    <mergeCell ref="A57:A61"/>
    <mergeCell ref="B57:B61"/>
    <mergeCell ref="C57:C61"/>
    <mergeCell ref="D57:E57"/>
    <mergeCell ref="D58:D61"/>
    <mergeCell ref="A72:A76"/>
    <mergeCell ref="B72:B76"/>
    <mergeCell ref="C72:C76"/>
    <mergeCell ref="D72:E72"/>
    <mergeCell ref="D73:D76"/>
    <mergeCell ref="A67:A71"/>
    <mergeCell ref="B67:B71"/>
    <mergeCell ref="C67:C71"/>
    <mergeCell ref="D67:E67"/>
    <mergeCell ref="D68:D71"/>
    <mergeCell ref="A82:A86"/>
    <mergeCell ref="B82:B86"/>
    <mergeCell ref="C82:C86"/>
    <mergeCell ref="D82:E82"/>
    <mergeCell ref="D83:D86"/>
    <mergeCell ref="A77:A81"/>
    <mergeCell ref="B77:B81"/>
    <mergeCell ref="C77:C81"/>
    <mergeCell ref="D77:E77"/>
    <mergeCell ref="D78:D81"/>
    <mergeCell ref="A92:A96"/>
    <mergeCell ref="B92:B96"/>
    <mergeCell ref="C92:C96"/>
    <mergeCell ref="D92:E92"/>
    <mergeCell ref="D93:D96"/>
    <mergeCell ref="A87:A91"/>
    <mergeCell ref="B87:B91"/>
    <mergeCell ref="C87:C91"/>
    <mergeCell ref="D87:E87"/>
    <mergeCell ref="D88:D91"/>
    <mergeCell ref="A102:A106"/>
    <mergeCell ref="B102:B106"/>
    <mergeCell ref="C102:C106"/>
    <mergeCell ref="D102:E102"/>
    <mergeCell ref="D103:D106"/>
    <mergeCell ref="A97:A101"/>
    <mergeCell ref="B97:B101"/>
    <mergeCell ref="C97:C101"/>
    <mergeCell ref="D97:E97"/>
    <mergeCell ref="D98:D101"/>
    <mergeCell ref="A112:A116"/>
    <mergeCell ref="B112:B116"/>
    <mergeCell ref="C112:C116"/>
    <mergeCell ref="D112:E112"/>
    <mergeCell ref="D113:D116"/>
    <mergeCell ref="A107:A111"/>
    <mergeCell ref="B107:B111"/>
    <mergeCell ref="C107:C111"/>
    <mergeCell ref="D107:E107"/>
    <mergeCell ref="D108:D111"/>
    <mergeCell ref="A127:A131"/>
    <mergeCell ref="B127:B131"/>
    <mergeCell ref="C127:C131"/>
    <mergeCell ref="D127:E127"/>
    <mergeCell ref="D128:D131"/>
    <mergeCell ref="A117:C121"/>
    <mergeCell ref="D117:E117"/>
    <mergeCell ref="D118:D121"/>
    <mergeCell ref="A122:A126"/>
    <mergeCell ref="B122:B126"/>
    <mergeCell ref="C122:C126"/>
    <mergeCell ref="D122:E122"/>
    <mergeCell ref="D123:D126"/>
    <mergeCell ref="A142:A146"/>
    <mergeCell ref="B142:B146"/>
    <mergeCell ref="C142:C146"/>
    <mergeCell ref="D142:E142"/>
    <mergeCell ref="D143:D146"/>
    <mergeCell ref="A132:C136"/>
    <mergeCell ref="D132:E132"/>
    <mergeCell ref="D133:D136"/>
    <mergeCell ref="A137:A141"/>
    <mergeCell ref="B137:B141"/>
    <mergeCell ref="C137:C141"/>
    <mergeCell ref="D137:E137"/>
    <mergeCell ref="D138:D141"/>
    <mergeCell ref="A152:C156"/>
    <mergeCell ref="D152:E152"/>
    <mergeCell ref="D153:D156"/>
    <mergeCell ref="A157:A161"/>
    <mergeCell ref="B157:B161"/>
    <mergeCell ref="C157:C161"/>
    <mergeCell ref="D157:E157"/>
    <mergeCell ref="D158:D161"/>
    <mergeCell ref="A147:A151"/>
    <mergeCell ref="B147:B151"/>
    <mergeCell ref="C147:C151"/>
    <mergeCell ref="D147:E147"/>
    <mergeCell ref="D148:D151"/>
    <mergeCell ref="A172:A176"/>
    <mergeCell ref="B172:B176"/>
    <mergeCell ref="C172:C176"/>
    <mergeCell ref="D172:E172"/>
    <mergeCell ref="D173:D176"/>
    <mergeCell ref="A162:C166"/>
    <mergeCell ref="D162:E162"/>
    <mergeCell ref="D163:D166"/>
    <mergeCell ref="A167:A171"/>
    <mergeCell ref="B167:B171"/>
    <mergeCell ref="C167:C171"/>
    <mergeCell ref="D167:E167"/>
    <mergeCell ref="D168:D171"/>
    <mergeCell ref="A187:A191"/>
    <mergeCell ref="B187:B191"/>
    <mergeCell ref="C187:C191"/>
    <mergeCell ref="D187:E187"/>
    <mergeCell ref="D188:D191"/>
    <mergeCell ref="A177:C181"/>
    <mergeCell ref="D177:E177"/>
    <mergeCell ref="D178:D181"/>
    <mergeCell ref="A182:A186"/>
    <mergeCell ref="B182:B186"/>
    <mergeCell ref="C182:C186"/>
    <mergeCell ref="D182:E182"/>
    <mergeCell ref="D183:D186"/>
    <mergeCell ref="A202:C206"/>
    <mergeCell ref="D202:E202"/>
    <mergeCell ref="D203:D206"/>
    <mergeCell ref="A207:A211"/>
    <mergeCell ref="B207:B211"/>
    <mergeCell ref="C207:C211"/>
    <mergeCell ref="D207:E207"/>
    <mergeCell ref="D208:D211"/>
    <mergeCell ref="A192:C196"/>
    <mergeCell ref="D192:E192"/>
    <mergeCell ref="D193:D196"/>
    <mergeCell ref="A197:A201"/>
    <mergeCell ref="B197:B201"/>
    <mergeCell ref="C197:C201"/>
    <mergeCell ref="D197:E197"/>
    <mergeCell ref="D198:D201"/>
    <mergeCell ref="A217:A221"/>
    <mergeCell ref="B217:B221"/>
    <mergeCell ref="C217:C221"/>
    <mergeCell ref="D217:E217"/>
    <mergeCell ref="D218:D221"/>
    <mergeCell ref="A212:A216"/>
    <mergeCell ref="B212:B216"/>
    <mergeCell ref="C212:C216"/>
    <mergeCell ref="D212:E212"/>
    <mergeCell ref="D213:D216"/>
    <mergeCell ref="A232:A236"/>
    <mergeCell ref="B232:B236"/>
    <mergeCell ref="C232:C236"/>
    <mergeCell ref="D232:E232"/>
    <mergeCell ref="D233:D236"/>
    <mergeCell ref="A222:C226"/>
    <mergeCell ref="D222:E222"/>
    <mergeCell ref="D223:D226"/>
    <mergeCell ref="A227:A231"/>
    <mergeCell ref="B227:B231"/>
    <mergeCell ref="C227:C231"/>
    <mergeCell ref="D227:E227"/>
    <mergeCell ref="D228:D231"/>
    <mergeCell ref="A242:A246"/>
    <mergeCell ref="B242:B246"/>
    <mergeCell ref="C242:C246"/>
    <mergeCell ref="D242:E242"/>
    <mergeCell ref="D243:D246"/>
    <mergeCell ref="A237:A241"/>
    <mergeCell ref="B237:B241"/>
    <mergeCell ref="C237:C241"/>
    <mergeCell ref="D237:E237"/>
    <mergeCell ref="D238:D241"/>
    <mergeCell ref="A252:C256"/>
    <mergeCell ref="D252:E252"/>
    <mergeCell ref="D253:D256"/>
    <mergeCell ref="A257:A261"/>
    <mergeCell ref="B257:B261"/>
    <mergeCell ref="C257:C261"/>
    <mergeCell ref="D257:E257"/>
    <mergeCell ref="D258:D261"/>
    <mergeCell ref="A247:A251"/>
    <mergeCell ref="B247:B251"/>
    <mergeCell ref="C247:C251"/>
    <mergeCell ref="D247:E247"/>
    <mergeCell ref="D248:D251"/>
    <mergeCell ref="A267:A271"/>
    <mergeCell ref="B267:B271"/>
    <mergeCell ref="C267:C271"/>
    <mergeCell ref="D267:E267"/>
    <mergeCell ref="D268:D271"/>
    <mergeCell ref="A262:A266"/>
    <mergeCell ref="B262:B266"/>
    <mergeCell ref="C262:C266"/>
    <mergeCell ref="D262:E262"/>
    <mergeCell ref="D263:D266"/>
    <mergeCell ref="A277:A281"/>
    <mergeCell ref="B277:B281"/>
    <mergeCell ref="C277:C281"/>
    <mergeCell ref="D277:E277"/>
    <mergeCell ref="D278:D281"/>
    <mergeCell ref="A272:A276"/>
    <mergeCell ref="B272:B276"/>
    <mergeCell ref="C272:C276"/>
    <mergeCell ref="D272:E272"/>
    <mergeCell ref="D273:D276"/>
    <mergeCell ref="A292:A296"/>
    <mergeCell ref="B292:B296"/>
    <mergeCell ref="C292:C296"/>
    <mergeCell ref="D292:E292"/>
    <mergeCell ref="D293:D296"/>
    <mergeCell ref="A282:C286"/>
    <mergeCell ref="D282:E282"/>
    <mergeCell ref="D283:D286"/>
    <mergeCell ref="A287:A291"/>
    <mergeCell ref="B287:B291"/>
    <mergeCell ref="C287:C291"/>
    <mergeCell ref="D287:E287"/>
    <mergeCell ref="D288:D291"/>
    <mergeCell ref="A302:A306"/>
    <mergeCell ref="B302:B306"/>
    <mergeCell ref="C302:C306"/>
    <mergeCell ref="D302:E302"/>
    <mergeCell ref="D303:D306"/>
    <mergeCell ref="A297:A301"/>
    <mergeCell ref="B297:B301"/>
    <mergeCell ref="C297:C301"/>
    <mergeCell ref="D297:E297"/>
    <mergeCell ref="D298:D301"/>
    <mergeCell ref="A317:C321"/>
    <mergeCell ref="D317:E317"/>
    <mergeCell ref="D318:D321"/>
    <mergeCell ref="A322:A326"/>
    <mergeCell ref="B322:B326"/>
    <mergeCell ref="C322:C326"/>
    <mergeCell ref="D322:E322"/>
    <mergeCell ref="D323:D326"/>
    <mergeCell ref="A307:C311"/>
    <mergeCell ref="D307:E307"/>
    <mergeCell ref="D308:D311"/>
    <mergeCell ref="A312:A316"/>
    <mergeCell ref="B312:B316"/>
    <mergeCell ref="C312:C316"/>
    <mergeCell ref="D312:E312"/>
    <mergeCell ref="D313:D316"/>
    <mergeCell ref="A332:C336"/>
    <mergeCell ref="D332:E332"/>
    <mergeCell ref="D333:D336"/>
    <mergeCell ref="A337:A341"/>
    <mergeCell ref="B337:B341"/>
    <mergeCell ref="C337:C341"/>
    <mergeCell ref="D337:E337"/>
    <mergeCell ref="D338:D341"/>
    <mergeCell ref="A327:A331"/>
    <mergeCell ref="B327:B331"/>
    <mergeCell ref="C327:C331"/>
    <mergeCell ref="D327:E327"/>
    <mergeCell ref="D328:D331"/>
    <mergeCell ref="A347:C351"/>
    <mergeCell ref="D347:E347"/>
    <mergeCell ref="D348:D351"/>
    <mergeCell ref="A352:A356"/>
    <mergeCell ref="B352:B356"/>
    <mergeCell ref="C352:C356"/>
    <mergeCell ref="D352:E352"/>
    <mergeCell ref="D353:D356"/>
    <mergeCell ref="A342:A346"/>
    <mergeCell ref="B342:B346"/>
    <mergeCell ref="C342:C346"/>
    <mergeCell ref="D342:E342"/>
    <mergeCell ref="D343:D346"/>
    <mergeCell ref="A362:C366"/>
    <mergeCell ref="D362:E362"/>
    <mergeCell ref="D363:D366"/>
    <mergeCell ref="A367:A371"/>
    <mergeCell ref="B367:B371"/>
    <mergeCell ref="C367:C371"/>
    <mergeCell ref="D367:E367"/>
    <mergeCell ref="D368:D371"/>
    <mergeCell ref="A357:A361"/>
    <mergeCell ref="B357:B361"/>
    <mergeCell ref="C357:C361"/>
    <mergeCell ref="D357:E357"/>
    <mergeCell ref="D358:D361"/>
    <mergeCell ref="A386:C386"/>
    <mergeCell ref="A387:C387"/>
    <mergeCell ref="A388:C388"/>
    <mergeCell ref="A389:C389"/>
    <mergeCell ref="A390:C390"/>
    <mergeCell ref="M384:N384"/>
    <mergeCell ref="P384:S384"/>
    <mergeCell ref="P385:S385"/>
    <mergeCell ref="A372:C376"/>
    <mergeCell ref="D372:E372"/>
    <mergeCell ref="D373:D376"/>
    <mergeCell ref="A377:A381"/>
    <mergeCell ref="B377:B381"/>
    <mergeCell ref="C377:C381"/>
    <mergeCell ref="D377:E377"/>
    <mergeCell ref="D378:D381"/>
    <mergeCell ref="A383:S383"/>
    <mergeCell ref="A385:C385"/>
  </mergeCells>
  <printOptions/>
  <pageMargins left="0.2362204724409449" right="0.2362204724409449" top="0.7874015748031497" bottom="0.7480314960629921" header="0.5118110236220472" footer="0.5118110236220472"/>
  <pageSetup firstPageNumber="24" useFirstPageNumber="1" fitToHeight="0" horizontalDpi="600" verticalDpi="600" orientation="landscape" paperSize="9" scale="58" r:id="rId1"/>
  <headerFooter>
    <oddHeader>&amp;C&amp;P</oddHeader>
  </headerFooter>
  <rowBreaks count="8" manualBreakCount="8">
    <brk id="41" max="18" man="1"/>
    <brk id="86" max="18" man="1"/>
    <brk id="131" max="18" man="1"/>
    <brk id="176" max="18" man="1"/>
    <brk id="221" max="18" man="1"/>
    <brk id="266" max="18" man="1"/>
    <brk id="311" max="18" man="1"/>
    <brk id="35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Литвин</dc:creator>
  <cp:keywords/>
  <dc:description/>
  <cp:lastModifiedBy>Blinchevskaya_NI</cp:lastModifiedBy>
  <cp:lastPrinted>2021-01-28T13:18:40Z</cp:lastPrinted>
  <dcterms:created xsi:type="dcterms:W3CDTF">2006-09-16T00:00:00Z</dcterms:created>
  <dcterms:modified xsi:type="dcterms:W3CDTF">2021-03-23T09:39:24Z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